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9"/>
  <workbookPr/>
  <mc:AlternateContent xmlns:mc="http://schemas.openxmlformats.org/markup-compatibility/2006">
    <mc:Choice Requires="x15">
      <x15ac:absPath xmlns:x15ac="http://schemas.microsoft.com/office/spreadsheetml/2010/11/ac" url="Z:\SERVICES\SCIDE\SDP3E\P3E3\P3E3 - Aides d etat\Transverse\1 - Instruction P3E\Plan d'affaires\Template FGQ simplif\Fichier FGQ\"/>
    </mc:Choice>
  </mc:AlternateContent>
  <xr:revisionPtr revIDLastSave="0" documentId="13_ncr:1_{68E99C9E-F628-491E-86D6-2FF9CF2D56FA}" xr6:coauthVersionLast="47" xr6:coauthVersionMax="47" xr10:uidLastSave="{00000000-0000-0000-0000-000000000000}"/>
  <bookViews>
    <workbookView xWindow="20370" yWindow="-1905" windowWidth="29040" windowHeight="15720" tabRatio="725" firstSheet="2" activeTab="2" xr2:uid="{0487E832-BABF-4353-A8B3-CCE810DDB1CA}"/>
  </bookViews>
  <sheets>
    <sheet name="Guidance final template" sheetId="6" r:id="rId1"/>
    <sheet name="FGQ Preliminary Template " sheetId="7" r:id="rId2"/>
    <sheet name="illustrative example" sheetId="2" r:id="rId3"/>
    <sheet name="Final template requested " sheetId="3" r:id="rId4"/>
  </sheets>
  <externalReferences>
    <externalReference r:id="rId5"/>
    <externalReference r:id="rId6"/>
  </externalReferences>
  <definedNames>
    <definedName name="AreaPL1" localSheetId="0">[1]CAM1!$Q$86:$CA$188</definedName>
    <definedName name="AreaPL1">[2]CAM1!$Q$86:$CA$188</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"12/13/2021 14:15:09"</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87" i="7" l="1"/>
  <c r="C73" i="7"/>
  <c r="C72" i="7"/>
  <c r="D71" i="7"/>
  <c r="E61" i="7"/>
  <c r="D61" i="7"/>
  <c r="C61" i="7"/>
  <c r="C79" i="7" s="1"/>
  <c r="C52" i="7"/>
  <c r="C45" i="7"/>
  <c r="C41" i="7"/>
  <c r="D32" i="7"/>
  <c r="D36" i="7" s="1"/>
  <c r="D30" i="7"/>
  <c r="D29" i="7"/>
  <c r="C26" i="7"/>
  <c r="D18" i="7"/>
  <c r="D21" i="7" s="1"/>
  <c r="D19" i="7" s="1"/>
  <c r="D16" i="7"/>
  <c r="C9" i="7"/>
  <c r="S76" i="2"/>
  <c r="C76" i="2"/>
  <c r="C74" i="2"/>
  <c r="C73" i="2"/>
  <c r="C72" i="2"/>
  <c r="C78" i="2"/>
  <c r="D87" i="2"/>
  <c r="D71" i="2"/>
  <c r="D83" i="2" s="1"/>
  <c r="E61" i="2"/>
  <c r="D61" i="2"/>
  <c r="C61" i="2"/>
  <c r="C79" i="2" s="1"/>
  <c r="C52" i="2"/>
  <c r="C41" i="2"/>
  <c r="D32" i="2"/>
  <c r="D36" i="2" s="1"/>
  <c r="C26" i="2"/>
  <c r="D18" i="2"/>
  <c r="D16" i="2" s="1"/>
  <c r="C9" i="2"/>
  <c r="C53" i="7" l="1"/>
  <c r="C78" i="7" s="1"/>
  <c r="D34" i="7"/>
  <c r="D41" i="7" s="1"/>
  <c r="C84" i="7" s="1"/>
  <c r="D33" i="7"/>
  <c r="C47" i="7" s="1"/>
  <c r="D83" i="7"/>
  <c r="E71" i="7"/>
  <c r="D26" i="7"/>
  <c r="D74" i="7"/>
  <c r="D77" i="7" s="1"/>
  <c r="C77" i="7"/>
  <c r="C86" i="7" s="1"/>
  <c r="E74" i="7"/>
  <c r="E76" i="7"/>
  <c r="E77" i="7"/>
  <c r="C85" i="7"/>
  <c r="C87" i="7"/>
  <c r="C88" i="7" s="1"/>
  <c r="D74" i="2"/>
  <c r="D77" i="2" s="1"/>
  <c r="C53" i="2"/>
  <c r="D33" i="2"/>
  <c r="D34" i="2"/>
  <c r="D21" i="2"/>
  <c r="D19" i="2" s="1"/>
  <c r="D76" i="2"/>
  <c r="D29" i="2"/>
  <c r="D30" i="2"/>
  <c r="E71" i="2"/>
  <c r="C85" i="2"/>
  <c r="D53" i="7" l="1"/>
  <c r="C89" i="7"/>
  <c r="C74" i="7"/>
  <c r="E83" i="7"/>
  <c r="F71" i="7"/>
  <c r="D76" i="7"/>
  <c r="C76" i="7" s="1"/>
  <c r="C45" i="2"/>
  <c r="D26" i="2"/>
  <c r="C47" i="2"/>
  <c r="E74" i="2"/>
  <c r="D41" i="2"/>
  <c r="C84" i="2" s="1"/>
  <c r="C89" i="2" s="1"/>
  <c r="F71" i="2"/>
  <c r="E83" i="2"/>
  <c r="E76" i="2"/>
  <c r="F83" i="7" l="1"/>
  <c r="G71" i="7"/>
  <c r="F76" i="7"/>
  <c r="F74" i="7"/>
  <c r="F77" i="7"/>
  <c r="E87" i="7"/>
  <c r="F87" i="7"/>
  <c r="F74" i="2"/>
  <c r="D53" i="2"/>
  <c r="E77" i="2"/>
  <c r="E87" i="2"/>
  <c r="G71" i="2"/>
  <c r="F83" i="2"/>
  <c r="F87" i="2" s="1"/>
  <c r="F76" i="2"/>
  <c r="G83" i="7" l="1"/>
  <c r="H71" i="7"/>
  <c r="G74" i="7"/>
  <c r="G76" i="7"/>
  <c r="G77" i="7"/>
  <c r="H77" i="7"/>
  <c r="G74" i="2"/>
  <c r="H71" i="2"/>
  <c r="G83" i="2"/>
  <c r="G76" i="2"/>
  <c r="F77" i="2"/>
  <c r="I71" i="7" l="1"/>
  <c r="H83" i="7"/>
  <c r="G87" i="7"/>
  <c r="I77" i="7"/>
  <c r="H76" i="7"/>
  <c r="H74" i="7"/>
  <c r="H74" i="2"/>
  <c r="H76" i="2"/>
  <c r="G77" i="2"/>
  <c r="I71" i="2"/>
  <c r="I74" i="2" s="1"/>
  <c r="H83" i="2"/>
  <c r="I76" i="2"/>
  <c r="G87" i="2"/>
  <c r="H87" i="7" l="1"/>
  <c r="I83" i="7"/>
  <c r="J71" i="7"/>
  <c r="I76" i="7"/>
  <c r="I74" i="7"/>
  <c r="I77" i="2"/>
  <c r="H87" i="2"/>
  <c r="H77" i="2"/>
  <c r="J71" i="2"/>
  <c r="I83" i="2"/>
  <c r="J74" i="7" l="1"/>
  <c r="K77" i="7"/>
  <c r="I87" i="7"/>
  <c r="J77" i="7"/>
  <c r="J83" i="7"/>
  <c r="K71" i="7"/>
  <c r="K76" i="7"/>
  <c r="J76" i="7"/>
  <c r="J74" i="2"/>
  <c r="I87" i="2"/>
  <c r="J83" i="2"/>
  <c r="K71" i="2"/>
  <c r="K74" i="2" s="1"/>
  <c r="J76" i="2"/>
  <c r="J87" i="7" l="1"/>
  <c r="K83" i="7"/>
  <c r="L71" i="7"/>
  <c r="K74" i="7"/>
  <c r="K76" i="2"/>
  <c r="J77" i="2"/>
  <c r="J87" i="2"/>
  <c r="K83" i="2"/>
  <c r="L71" i="2"/>
  <c r="K87" i="7" l="1"/>
  <c r="L83" i="7"/>
  <c r="L87" i="7" s="1"/>
  <c r="M71" i="7"/>
  <c r="L76" i="7"/>
  <c r="L74" i="7"/>
  <c r="L77" i="7"/>
  <c r="L74" i="2"/>
  <c r="K87" i="2"/>
  <c r="L83" i="2"/>
  <c r="M71" i="2"/>
  <c r="M74" i="2" s="1"/>
  <c r="L76" i="2"/>
  <c r="K77" i="2"/>
  <c r="M83" i="7" l="1"/>
  <c r="M87" i="7" s="1"/>
  <c r="N71" i="7"/>
  <c r="M74" i="7"/>
  <c r="M76" i="7"/>
  <c r="M77" i="7"/>
  <c r="L77" i="2"/>
  <c r="N71" i="2"/>
  <c r="N74" i="2" s="1"/>
  <c r="L87" i="2"/>
  <c r="M83" i="2"/>
  <c r="M76" i="2"/>
  <c r="N83" i="7" l="1"/>
  <c r="N87" i="7" s="1"/>
  <c r="O71" i="7"/>
  <c r="N77" i="7"/>
  <c r="N74" i="7"/>
  <c r="N76" i="7"/>
  <c r="M77" i="2"/>
  <c r="M87" i="2"/>
  <c r="O71" i="2"/>
  <c r="O74" i="2" s="1"/>
  <c r="N83" i="2"/>
  <c r="N76" i="2"/>
  <c r="N77" i="2" s="1"/>
  <c r="O83" i="7" l="1"/>
  <c r="O87" i="7" s="1"/>
  <c r="P71" i="7"/>
  <c r="O77" i="7"/>
  <c r="O74" i="7"/>
  <c r="O76" i="7"/>
  <c r="N87" i="2"/>
  <c r="O83" i="2"/>
  <c r="P71" i="2"/>
  <c r="P74" i="2" s="1"/>
  <c r="O76" i="2"/>
  <c r="O77" i="2" s="1"/>
  <c r="Q71" i="7" l="1"/>
  <c r="P83" i="7"/>
  <c r="P87" i="7" s="1"/>
  <c r="P74" i="7"/>
  <c r="P77" i="7"/>
  <c r="P76" i="7"/>
  <c r="Q71" i="2"/>
  <c r="Q74" i="2" s="1"/>
  <c r="P83" i="2"/>
  <c r="P87" i="2" s="1"/>
  <c r="P76" i="2"/>
  <c r="P77" i="2" s="1"/>
  <c r="O87" i="2"/>
  <c r="Q83" i="7" l="1"/>
  <c r="Q87" i="7" s="1"/>
  <c r="R71" i="7"/>
  <c r="Q76" i="7"/>
  <c r="Q77" i="7"/>
  <c r="Q74" i="7"/>
  <c r="R71" i="2"/>
  <c r="R74" i="2" s="1"/>
  <c r="Q83" i="2"/>
  <c r="Q87" i="2" s="1"/>
  <c r="Q76" i="2"/>
  <c r="Q77" i="2" s="1"/>
  <c r="R83" i="7" l="1"/>
  <c r="R87" i="7" s="1"/>
  <c r="S71" i="7"/>
  <c r="R76" i="7"/>
  <c r="R74" i="7"/>
  <c r="R77" i="7"/>
  <c r="S71" i="2"/>
  <c r="R83" i="2"/>
  <c r="R76" i="2"/>
  <c r="R77" i="2" s="1"/>
  <c r="S83" i="7" l="1"/>
  <c r="S87" i="7" s="1"/>
  <c r="T71" i="7"/>
  <c r="S74" i="7"/>
  <c r="S77" i="7"/>
  <c r="S76" i="7"/>
  <c r="S74" i="2"/>
  <c r="R87" i="2"/>
  <c r="T71" i="2"/>
  <c r="T74" i="2" s="1"/>
  <c r="S83" i="2"/>
  <c r="S87" i="2" s="1"/>
  <c r="T83" i="7" l="1"/>
  <c r="T87" i="7" s="1"/>
  <c r="U71" i="7"/>
  <c r="T76" i="7"/>
  <c r="T77" i="7"/>
  <c r="T74" i="7"/>
  <c r="C87" i="2"/>
  <c r="U71" i="2"/>
  <c r="U74" i="2" s="1"/>
  <c r="T83" i="2"/>
  <c r="T76" i="2"/>
  <c r="T77" i="2"/>
  <c r="U83" i="7" l="1"/>
  <c r="U87" i="7" s="1"/>
  <c r="V71" i="7"/>
  <c r="U76" i="7"/>
  <c r="U77" i="7"/>
  <c r="U74" i="7"/>
  <c r="S77" i="2"/>
  <c r="C77" i="2" s="1"/>
  <c r="C86" i="2" s="1"/>
  <c r="C88" i="2" s="1"/>
  <c r="T87" i="2"/>
  <c r="V71" i="2"/>
  <c r="V74" i="2" s="1"/>
  <c r="U83" i="2"/>
  <c r="U87" i="2" s="1"/>
  <c r="U77" i="2"/>
  <c r="U76" i="2"/>
  <c r="V83" i="7" l="1"/>
  <c r="V87" i="7" s="1"/>
  <c r="W71" i="7"/>
  <c r="V74" i="7"/>
  <c r="V76" i="7"/>
  <c r="V77" i="7"/>
  <c r="W71" i="2"/>
  <c r="W74" i="2" s="1"/>
  <c r="V83" i="2"/>
  <c r="V76" i="2"/>
  <c r="V77" i="2"/>
  <c r="W83" i="7" l="1"/>
  <c r="W87" i="7" s="1"/>
  <c r="X71" i="7"/>
  <c r="W77" i="7"/>
  <c r="W74" i="7"/>
  <c r="W76" i="7"/>
  <c r="V87" i="2"/>
  <c r="X71" i="2"/>
  <c r="X74" i="2" s="1"/>
  <c r="W83" i="2"/>
  <c r="W87" i="2" s="1"/>
  <c r="W77" i="2"/>
  <c r="W76" i="2"/>
  <c r="Y71" i="7" l="1"/>
  <c r="X83" i="7"/>
  <c r="X87" i="7" s="1"/>
  <c r="X76" i="7"/>
  <c r="X77" i="7"/>
  <c r="X74" i="7"/>
  <c r="Y71" i="2"/>
  <c r="Y74" i="2" s="1"/>
  <c r="X83" i="2"/>
  <c r="X87" i="2" s="1"/>
  <c r="X77" i="2"/>
  <c r="X76" i="2"/>
  <c r="Y83" i="7" l="1"/>
  <c r="Y87" i="7" s="1"/>
  <c r="Z71" i="7"/>
  <c r="Y76" i="7"/>
  <c r="Y74" i="7"/>
  <c r="Y77" i="7"/>
  <c r="Z71" i="2"/>
  <c r="Z74" i="2" s="1"/>
  <c r="Y83" i="2"/>
  <c r="Y87" i="2" s="1"/>
  <c r="Y76" i="2"/>
  <c r="Y77" i="2"/>
  <c r="Z83" i="7" l="1"/>
  <c r="Z87" i="7" s="1"/>
  <c r="AA71" i="7"/>
  <c r="Z76" i="7"/>
  <c r="Z77" i="7"/>
  <c r="Z74" i="7"/>
  <c r="AA71" i="2"/>
  <c r="AA74" i="2" s="1"/>
  <c r="Z83" i="2"/>
  <c r="Z87" i="2" s="1"/>
  <c r="Z76" i="2"/>
  <c r="Z77" i="2"/>
  <c r="AA83" i="7" l="1"/>
  <c r="AA87" i="7" s="1"/>
  <c r="AB71" i="7"/>
  <c r="AA76" i="7"/>
  <c r="AA74" i="7"/>
  <c r="AA77" i="7"/>
  <c r="AB71" i="2"/>
  <c r="AB74" i="2" s="1"/>
  <c r="AA83" i="2"/>
  <c r="AA87" i="2" s="1"/>
  <c r="AA77" i="2"/>
  <c r="AA76" i="2"/>
  <c r="AB83" i="7" l="1"/>
  <c r="AB87" i="7" s="1"/>
  <c r="AC71" i="7"/>
  <c r="AB77" i="7"/>
  <c r="AB74" i="7"/>
  <c r="AB76" i="7"/>
  <c r="AC71" i="2"/>
  <c r="AC74" i="2" s="1"/>
  <c r="AB83" i="2"/>
  <c r="AB87" i="2" s="1"/>
  <c r="AB76" i="2"/>
  <c r="AB77" i="2"/>
  <c r="AC83" i="7" l="1"/>
  <c r="AC87" i="7" s="1"/>
  <c r="AD71" i="7"/>
  <c r="AC74" i="7"/>
  <c r="AC76" i="7"/>
  <c r="AC77" i="7"/>
  <c r="AD71" i="2"/>
  <c r="AD74" i="2" s="1"/>
  <c r="AC83" i="2"/>
  <c r="AC87" i="2" s="1"/>
  <c r="AC76" i="2"/>
  <c r="AC77" i="2"/>
  <c r="AD83" i="7" l="1"/>
  <c r="AD87" i="7" s="1"/>
  <c r="AE71" i="7"/>
  <c r="AD77" i="7"/>
  <c r="AD76" i="7"/>
  <c r="AD74" i="7"/>
  <c r="AE71" i="2"/>
  <c r="AE74" i="2" s="1"/>
  <c r="AD83" i="2"/>
  <c r="AD87" i="2" s="1"/>
  <c r="AD77" i="2"/>
  <c r="AD76" i="2"/>
  <c r="AE83" i="7" l="1"/>
  <c r="AE87" i="7" s="1"/>
  <c r="AF71" i="7"/>
  <c r="AE76" i="7"/>
  <c r="AE74" i="7"/>
  <c r="AE77" i="7"/>
  <c r="AF71" i="2"/>
  <c r="AF74" i="2" s="1"/>
  <c r="AE83" i="2"/>
  <c r="AE87" i="2" s="1"/>
  <c r="AE76" i="2"/>
  <c r="AE77" i="2"/>
  <c r="AG71" i="7" l="1"/>
  <c r="AF83" i="7"/>
  <c r="AF87" i="7" s="1"/>
  <c r="AF76" i="7"/>
  <c r="AF74" i="7"/>
  <c r="AF77" i="7"/>
  <c r="AG71" i="2"/>
  <c r="AG74" i="2" s="1"/>
  <c r="AF83" i="2"/>
  <c r="AF87" i="2" s="1"/>
  <c r="AF77" i="2"/>
  <c r="AF76" i="2"/>
  <c r="AG83" i="7" l="1"/>
  <c r="AG87" i="7" s="1"/>
  <c r="AH71" i="7"/>
  <c r="AG77" i="7"/>
  <c r="AG74" i="7"/>
  <c r="AG76" i="7"/>
  <c r="AH71" i="2"/>
  <c r="AH74" i="2" s="1"/>
  <c r="AG83" i="2"/>
  <c r="AG87" i="2" s="1"/>
  <c r="AG77" i="2"/>
  <c r="AG76" i="2"/>
  <c r="AH83" i="7" l="1"/>
  <c r="AH87" i="7" s="1"/>
  <c r="AI71" i="7"/>
  <c r="AH77" i="7"/>
  <c r="AH76" i="7"/>
  <c r="AH74" i="7"/>
  <c r="AI71" i="2"/>
  <c r="AI74" i="2" s="1"/>
  <c r="AH83" i="2"/>
  <c r="AH87" i="2" s="1"/>
  <c r="AH77" i="2"/>
  <c r="AH76" i="2"/>
  <c r="AI83" i="7" l="1"/>
  <c r="AI87" i="7" s="1"/>
  <c r="AJ71" i="7"/>
  <c r="AI74" i="7"/>
  <c r="AI77" i="7"/>
  <c r="AI76" i="7"/>
  <c r="AJ71" i="2"/>
  <c r="AJ74" i="2" s="1"/>
  <c r="AI83" i="2"/>
  <c r="AI87" i="2" s="1"/>
  <c r="AI76" i="2"/>
  <c r="AI77" i="2"/>
  <c r="AJ83" i="7" l="1"/>
  <c r="AJ87" i="7" s="1"/>
  <c r="AK71" i="7"/>
  <c r="AJ77" i="7"/>
  <c r="AJ76" i="7"/>
  <c r="AJ74" i="7"/>
  <c r="AK71" i="2"/>
  <c r="AK74" i="2" s="1"/>
  <c r="AJ83" i="2"/>
  <c r="AJ87" i="2" s="1"/>
  <c r="AJ77" i="2"/>
  <c r="AJ76" i="2"/>
  <c r="AK83" i="7" l="1"/>
  <c r="AK87" i="7" s="1"/>
  <c r="AL71" i="7"/>
  <c r="AK77" i="7"/>
  <c r="AK74" i="7"/>
  <c r="AK76" i="7"/>
  <c r="AL71" i="2"/>
  <c r="AL74" i="2" s="1"/>
  <c r="AK83" i="2"/>
  <c r="AK87" i="2" s="1"/>
  <c r="AK76" i="2"/>
  <c r="AK77" i="2"/>
  <c r="AL83" i="7" l="1"/>
  <c r="AL87" i="7" s="1"/>
  <c r="AM71" i="7"/>
  <c r="AL76" i="7"/>
  <c r="AL74" i="7"/>
  <c r="AL77" i="7"/>
  <c r="AM71" i="2"/>
  <c r="AM74" i="2" s="1"/>
  <c r="AL83" i="2"/>
  <c r="AL87" i="2" s="1"/>
  <c r="AL76" i="2"/>
  <c r="AL77" i="2"/>
  <c r="AM83" i="7" l="1"/>
  <c r="AM87" i="7" s="1"/>
  <c r="AN71" i="7"/>
  <c r="AM77" i="7"/>
  <c r="AM76" i="7"/>
  <c r="AM74" i="7"/>
  <c r="AM83" i="2"/>
  <c r="AM87" i="2" s="1"/>
  <c r="AN71" i="2"/>
  <c r="AN74" i="2" s="1"/>
  <c r="AM76" i="2"/>
  <c r="AM77" i="2"/>
  <c r="AO71" i="7" l="1"/>
  <c r="AN83" i="7"/>
  <c r="AN87" i="7" s="1"/>
  <c r="AN76" i="7"/>
  <c r="AN74" i="7"/>
  <c r="AN77" i="7"/>
  <c r="AN83" i="2"/>
  <c r="AN87" i="2" s="1"/>
  <c r="AO71" i="2"/>
  <c r="AO74" i="2" s="1"/>
  <c r="AN76" i="2"/>
  <c r="AN77" i="2"/>
  <c r="AO83" i="7" l="1"/>
  <c r="AO87" i="7" s="1"/>
  <c r="AP71" i="7"/>
  <c r="AO76" i="7"/>
  <c r="AO77" i="7"/>
  <c r="AO74" i="7"/>
  <c r="AO83" i="2"/>
  <c r="AO87" i="2" s="1"/>
  <c r="AP71" i="2"/>
  <c r="AP74" i="2" s="1"/>
  <c r="AO77" i="2"/>
  <c r="AO76" i="2"/>
  <c r="AP83" i="7" l="1"/>
  <c r="AP87" i="7" s="1"/>
  <c r="AQ71" i="7"/>
  <c r="AP76" i="7"/>
  <c r="AP77" i="7"/>
  <c r="AP74" i="7"/>
  <c r="AQ71" i="2"/>
  <c r="AQ74" i="2" s="1"/>
  <c r="AP83" i="2"/>
  <c r="AP87" i="2" s="1"/>
  <c r="AP76" i="2"/>
  <c r="AP77" i="2"/>
  <c r="AQ83" i="7" l="1"/>
  <c r="AQ87" i="7" s="1"/>
  <c r="AR71" i="7"/>
  <c r="AQ76" i="7"/>
  <c r="AQ77" i="7"/>
  <c r="AQ74" i="7"/>
  <c r="AR71" i="2"/>
  <c r="AR74" i="2" s="1"/>
  <c r="AQ83" i="2"/>
  <c r="AQ87" i="2" s="1"/>
  <c r="AQ77" i="2"/>
  <c r="AQ76" i="2"/>
  <c r="AR83" i="7" l="1"/>
  <c r="AR87" i="7" s="1"/>
  <c r="AS71" i="7"/>
  <c r="AR74" i="7"/>
  <c r="AR77" i="7"/>
  <c r="AR76" i="7"/>
  <c r="AS71" i="2"/>
  <c r="AS74" i="2" s="1"/>
  <c r="AR83" i="2"/>
  <c r="AR87" i="2" s="1"/>
  <c r="AR76" i="2"/>
  <c r="AR77" i="2"/>
  <c r="AS83" i="7" l="1"/>
  <c r="AS87" i="7" s="1"/>
  <c r="AT71" i="7"/>
  <c r="AS76" i="7"/>
  <c r="AS74" i="7"/>
  <c r="AS77" i="7"/>
  <c r="AT71" i="2"/>
  <c r="AT74" i="2" s="1"/>
  <c r="AS83" i="2"/>
  <c r="AS87" i="2" s="1"/>
  <c r="AS76" i="2"/>
  <c r="AS77" i="2"/>
  <c r="AT83" i="7" l="1"/>
  <c r="AT87" i="7" s="1"/>
  <c r="AU71" i="7"/>
  <c r="AT77" i="7"/>
  <c r="AT74" i="7"/>
  <c r="AT76" i="7"/>
  <c r="AU71" i="2"/>
  <c r="AU74" i="2" s="1"/>
  <c r="AT83" i="2"/>
  <c r="AT87" i="2" s="1"/>
  <c r="AT77" i="2"/>
  <c r="AT76" i="2"/>
  <c r="AU83" i="7" l="1"/>
  <c r="AU87" i="7" s="1"/>
  <c r="AV71" i="7"/>
  <c r="AU77" i="7"/>
  <c r="AU74" i="7"/>
  <c r="AU76" i="7"/>
  <c r="AV71" i="2"/>
  <c r="AV74" i="2" s="1"/>
  <c r="AU83" i="2"/>
  <c r="AU87" i="2" s="1"/>
  <c r="AU77" i="2"/>
  <c r="AU76" i="2"/>
  <c r="AW71" i="7" l="1"/>
  <c r="AV83" i="7"/>
  <c r="AV87" i="7" s="1"/>
  <c r="AV76" i="7"/>
  <c r="AV77" i="7"/>
  <c r="AV74" i="7"/>
  <c r="AW71" i="2"/>
  <c r="AW74" i="2" s="1"/>
  <c r="AV83" i="2"/>
  <c r="AV87" i="2" s="1"/>
  <c r="AV77" i="2"/>
  <c r="AV76" i="2"/>
  <c r="AW83" i="7" l="1"/>
  <c r="AW87" i="7" s="1"/>
  <c r="AX71" i="7"/>
  <c r="AW76" i="7"/>
  <c r="AW74" i="7"/>
  <c r="AW77" i="7"/>
  <c r="AX71" i="2"/>
  <c r="AX74" i="2" s="1"/>
  <c r="AW83" i="2"/>
  <c r="AW87" i="2" s="1"/>
  <c r="AW76" i="2"/>
  <c r="AW77" i="2"/>
  <c r="AX83" i="7" l="1"/>
  <c r="AX87" i="7" s="1"/>
  <c r="AX77" i="7"/>
  <c r="AX76" i="7"/>
  <c r="AX74" i="7"/>
  <c r="AX83" i="2"/>
  <c r="AX87" i="2" s="1"/>
  <c r="AX77" i="2"/>
  <c r="AX76" i="2"/>
</calcChain>
</file>

<file path=xl/sharedStrings.xml><?xml version="1.0" encoding="utf-8"?>
<sst xmlns="http://schemas.openxmlformats.org/spreadsheetml/2006/main" count="987" uniqueCount="221">
  <si>
    <t>Funding Gap Template for IPCEI projects concerning
Research &amp; Development &amp; Innovation (RDI) and First Industrial Deployment (FID)</t>
  </si>
  <si>
    <t>Scope of the template:</t>
  </si>
  <si>
    <t>Points 22, 23 and 24 of the IPCEI Communication</t>
  </si>
  <si>
    <t>Published version:</t>
  </si>
  <si>
    <t>2.0</t>
  </si>
  <si>
    <t>Date of the document:</t>
  </si>
  <si>
    <t>Template guidance</t>
  </si>
  <si>
    <t>General</t>
  </si>
  <si>
    <t>Information/input is to be provided in the cells highlighted in GREY. Cells highlighted in PURPLE contain built-in formulas that can be altered by companies. Built-in formulas and links are highlighted in YELLOW. YELLOW cells are locked and cannot be modified.</t>
  </si>
  <si>
    <t>The pre-defined tabs "Summary", "Factual scenario", "Counterfactual scenario", "Depreciation", "WACC" and "Terminal value" are locked. Please do not rename these tabs. To provide further information, please add tabs to the file after the "Additional info" tab.</t>
  </si>
  <si>
    <t>Companies should follow the present guidance when filling in the pre-defined tabs of this template. All provided data (in grey and purple cells) must be justified. In particular the calculation of revenues and costs should be detailed further. It is therefore strongly recommended to provide more detailed underlying assumptions and calculations in additional tabs. For this, tabs can be added to the file after the "Additional info" tab.</t>
  </si>
  <si>
    <r>
      <t>Companies must fill in the template on the basis of the characteristics of the work packages they intend to carry out. The template must include all the work packages described in the project portfolio. It should include information related to the Research &amp; Development &amp; Innovation (</t>
    </r>
    <r>
      <rPr>
        <b/>
        <u/>
        <sz val="11"/>
        <rFont val="Aptos Narrow"/>
        <family val="2"/>
        <scheme val="minor"/>
      </rPr>
      <t>RDI</t>
    </r>
    <r>
      <rPr>
        <sz val="11"/>
        <rFont val="Aptos Narrow"/>
        <family val="2"/>
        <scheme val="minor"/>
      </rPr>
      <t>) phase and the First Industrial Deployment (</t>
    </r>
    <r>
      <rPr>
        <b/>
        <u/>
        <sz val="11"/>
        <rFont val="Aptos Narrow"/>
        <family val="2"/>
        <scheme val="minor"/>
      </rPr>
      <t>FID</t>
    </r>
    <r>
      <rPr>
        <sz val="11"/>
        <rFont val="Aptos Narrow"/>
        <family val="2"/>
        <scheme val="minor"/>
      </rPr>
      <t>) phase, as well as to the mass production (</t>
    </r>
    <r>
      <rPr>
        <b/>
        <u/>
        <sz val="11"/>
        <rFont val="Aptos Narrow"/>
        <family val="2"/>
        <scheme val="minor"/>
      </rPr>
      <t>MP</t>
    </r>
    <r>
      <rPr>
        <sz val="11"/>
        <rFont val="Aptos Narrow"/>
        <family val="2"/>
        <scheme val="minor"/>
      </rPr>
      <t>) phase. If a project contains several sub-projects with different timelines and/or with unrelated financials, companies must fill in the pre-defined tabs at the level of each sub-project and provide in addition the pre-defined tabs at the aggregated level.</t>
    </r>
  </si>
  <si>
    <t>Amounts must be provided in euro (EUR) and will be shown in million euros in the file. For example, if 5.450.000 is inserted in a cell, the value "5,45M" will be shown.</t>
  </si>
  <si>
    <t>The "General assumptions" at the top of the tabs "Factual scenario" and "Counterfactual scenario" must be filled in first, before filling in the rest of the template.</t>
  </si>
  <si>
    <t>Tab "Summary"</t>
  </si>
  <si>
    <t>This tab pulls information from other tabs.</t>
  </si>
  <si>
    <t>Tab "Factual scenario"</t>
  </si>
  <si>
    <t>Dates – cells B18:B24. Companies should provide the year of start and end of each phase of the project (RDI, FID, MP), as well as their chosen valuation year. Please note that the valuation year as well as the last year of financial projections are directly used as first and last columns in the "Factual scenario" tab, while the valuation year feeds into the discounted cashflows calculation and the "Depreciation" tab.</t>
  </si>
  <si>
    <t>Useful life of assets - cells B26:B27. Companies should report the length of the depreciation period based on their usual accounting practice, for both equipment/instruments and buildings/infrastructure. This data feeds into the "Depreciation" tab. Please note that the depreciation period indicated in the default version of the template is only an example to illustrate how the tab functions. Companies must therefore adjust the depreciation periods according to their accounting practice and the type of investment concerned.</t>
  </si>
  <si>
    <t>Costs (rows 41 to 83) correspond to the cost categories defined in the Annex of the IPCEI Communication. Companies must fill in costs incurred during the RDI phase in rows 41-53, costs incurred during the FID phase in rows 55-67, and costs incurred during the mass production phase in rows 71-83.</t>
  </si>
  <si>
    <t>Depreciation rows are linked to the "Depreciation" tab and are filled in automatically.</t>
  </si>
  <si>
    <t>Depreciation costs related to instruments/equipment and buildings/infrastructure investments incurred during the RDI phase: for the RDI phase, depreciations are shown in the RDI depreciation rows (44 &amp; 46) only during the RDI years, irrespective of how long the depreciation period is. Once the RDI phase is over, any remaining depreciation related to investments done in the RDI phase is added to the depreciation in the FID phase, and the RDI depreciation rows are left empty.</t>
  </si>
  <si>
    <t>Depreciation costs related to instruments/equipment and buildings/infrastructure investments incurred during the FID phase: for the FID phase, depreciations are shown in the FID depreciation rows (58 &amp; 60) only during the FID years, irrespective of how long the depreciation period is. Once the FID phase is over, any remaining depreciation related to investments done in the FID phase is added to the depreciation in the MP phase, and the FID depreciation rows are left empty.</t>
  </si>
  <si>
    <t>Row 69 can be used to insert costs incurred during the RDI and FID phases which are not considered eligible within the meaning of the IPCEI Communication. Such costs must however be duly explained and justified, ideally by providing more detail in additional tabs. In case of an FID project, expenditures listed under items a) to f) of the Annex to the IPCEI Communication are only eligible if the industrial deployment follows on from an R&amp;D&amp;I activity and itself contains an important R&amp;D&amp;I component which constitutes an integral and necessary element for the successful implementation of the project.</t>
  </si>
  <si>
    <t>The MP depreciation rows (74 &amp; 76) capture depreciation costs related to instruments/equipment and buildings/infrastructure investments incurred during the MP phase, as well as any remaining depreciation from the RDI phase and the FID phase.</t>
  </si>
  <si>
    <t>Row 95 is used to calculate taxes and determine their impact on the net present value of the project. A formula, which is in line with the preferred methodology to calculate a project's tax effects, has been pre-defined for this. Companies should not deviate from this methodology, except if duly justified.</t>
  </si>
  <si>
    <t>Row 127 must be filled in with the nominal aid instalments requested under the IPCEI, according to the latest projected aid disbursement timeline.</t>
  </si>
  <si>
    <t>Tab "Counterfactual scenario"</t>
  </si>
  <si>
    <t>If, in the absence of the requested State aid, companies would have an alternative project within the meaning of point 34 of the IPCEI Communication, they must reflect this in the "Counterfactual scenario" tab. The net present value of that alternative project is directly fed into the "Summary" tab. If the companies' counterfactual is the absence of an alternative project (point 32 of the IPCEI Communication), it can be assumed that the NPV of the counterfactual is 0 in the "Counterfactual scenario" tab.</t>
  </si>
  <si>
    <t xml:space="preserve">Tab "Depreciation" </t>
  </si>
  <si>
    <t>For each of the three project phases (RDI, FID and MP), a depreciation table for instruments/equipment and for buildings/infrastructure is provided (i.e. a total of 6 tables). The depreciation costs are calculated automatically, once the input data is inserted in the "Factual scenario" tab. The total depreciation costs (column C) are fed into the “Factual scenario" tab.</t>
  </si>
  <si>
    <t>If the calculation of depreciation costs is based on more complex assumptions (e.g. a non-linear depreciation or  different depreciation periods for different types of assets), an explanation must be provided in rows 28, 100, 174, 246, 320 and 392.</t>
  </si>
  <si>
    <t>Tab "WACC"</t>
  </si>
  <si>
    <t>The weighted average cost of capital (WACC) is calculated automatically in the tab “WACC” on the basis of input parameters which must be provided by the companies. The resulting WACC (in the “WACC” tab) is fed into the “Factual scenario” and "Counterfactual scenario" tabs.</t>
  </si>
  <si>
    <t>Tab "Terminal value"</t>
  </si>
  <si>
    <t>Companies need to estimate the terminal value of the IPCEI project (factual scenario) based on the most appropriate methodology and provide the required input parameters (in the form of data and explanations). Calculations are linked and fed into the “Factual scenario” tab.</t>
  </si>
  <si>
    <t>Companies need to estimate the terminal value of the counterfactual scenario when relevant. Calculations are linked and fed into the “Counterfactual scenario” tab.</t>
  </si>
  <si>
    <t>Timeline of the project</t>
  </si>
  <si>
    <t>your inputs</t>
  </si>
  <si>
    <t>Phase</t>
  </si>
  <si>
    <t>First Year</t>
  </si>
  <si>
    <t>Last Year</t>
  </si>
  <si>
    <t>Phase Description</t>
  </si>
  <si>
    <t>DO NOT MODIFY</t>
  </si>
  <si>
    <t>yellow cells included automatic formulas  - input data are not required</t>
  </si>
  <si>
    <r>
      <t xml:space="preserve">RDI </t>
    </r>
    <r>
      <rPr>
        <sz val="11"/>
        <color theme="1"/>
        <rFont val="Times New Roman"/>
        <family val="1"/>
      </rPr>
      <t>(Research, Development and Innovation)</t>
    </r>
  </si>
  <si>
    <t xml:space="preserve">It consists of the initial phase of the project. This phase is characterized by iterations, experimentation, testing, validation and continuous optimization of the developed solution. </t>
  </si>
  <si>
    <r>
      <t xml:space="preserve">FID </t>
    </r>
    <r>
      <rPr>
        <sz val="11"/>
        <color theme="1"/>
        <rFont val="Times New Roman"/>
        <family val="1"/>
      </rPr>
      <t>(First Industrial Deployment)</t>
    </r>
  </si>
  <si>
    <t>First industrial deployment means the upscaling of pilot facilities, demonstration plants or of the first-in-kind equipment and facilities covering the steps subsequent to the pilot line including the testing phase and bringing batch production to scale, but not mass production or commercial activities.</t>
  </si>
  <si>
    <r>
      <t>MP</t>
    </r>
    <r>
      <rPr>
        <sz val="11"/>
        <color theme="1"/>
        <rFont val="Times New Roman"/>
        <family val="1"/>
      </rPr>
      <t xml:space="preserve"> (Mass Production)</t>
    </r>
  </si>
  <si>
    <t>In this phase, the product is ready to be mass produced and distributed to the market.</t>
  </si>
  <si>
    <t>Project duration</t>
  </si>
  <si>
    <t>Estimated costs of the project</t>
  </si>
  <si>
    <t>Costs category</t>
  </si>
  <si>
    <t>Estimated Total Costs (€)</t>
  </si>
  <si>
    <t>Estimated Eligible Costs (€)</t>
  </si>
  <si>
    <t>Note: Eligible costs are only that part of the total costs that meets the criteria defined by the European Commission. Specifically, they are the portion of the costs attributed solely to the project (e.g., the construction of a building may have other purposes in addition to those of the project). Please refer to the annex of the European Commission's IPCEI communication for the detailed list of eligible costs, via the following Link (cell e17).</t>
  </si>
  <si>
    <t>RDI phase</t>
  </si>
  <si>
    <t>Feasibility Studies and Permissions</t>
  </si>
  <si>
    <t>Instruments and Equipment</t>
  </si>
  <si>
    <t>Average useful life of instrument/equipment assets (years)</t>
  </si>
  <si>
    <t>Link</t>
  </si>
  <si>
    <t>Number of years in which the asset is used for the project</t>
  </si>
  <si>
    <t>Buildings, Infrastructure, and Land</t>
  </si>
  <si>
    <t>Average useful life of Buildings, Infrastructure, and Land (years)</t>
  </si>
  <si>
    <t>Materials and Supplies</t>
  </si>
  <si>
    <t>Patents and Contractual Research</t>
  </si>
  <si>
    <t>Personnel and Administrative Costs</t>
  </si>
  <si>
    <t>Other Costs</t>
  </si>
  <si>
    <t>Total RDI Costs</t>
  </si>
  <si>
    <t>FID phase</t>
  </si>
  <si>
    <t>Instruments and Equipment (carry over RDI)</t>
  </si>
  <si>
    <t>Depreciation of assets purchased in the RDI phase</t>
  </si>
  <si>
    <t>Instruments and Equipment (additional assets)</t>
  </si>
  <si>
    <t>Buildings, Infrastructure, and Land (carry over RDI)</t>
  </si>
  <si>
    <t>Buildings, Infrastructure, and Land (additional assets)</t>
  </si>
  <si>
    <t>Total FID Costs</t>
  </si>
  <si>
    <t>Mass Production Phase (MP)</t>
  </si>
  <si>
    <t>Depreciation of Instruments and Equipment</t>
  </si>
  <si>
    <t>Depreciation of Buildings, Infrastructure, and Land</t>
  </si>
  <si>
    <t>Total MP Costs</t>
  </si>
  <si>
    <t>Total Project Costs (All phases)</t>
  </si>
  <si>
    <t>Estimated revenues</t>
  </si>
  <si>
    <t>Revenue Stream Description</t>
  </si>
  <si>
    <t>R&amp;D&amp;I Phase (€)</t>
  </si>
  <si>
    <t>FID Phase (€)</t>
  </si>
  <si>
    <t>Mass Production Phase (€)</t>
  </si>
  <si>
    <t>Product Sales</t>
  </si>
  <si>
    <t>Licensing Income</t>
  </si>
  <si>
    <t xml:space="preserve">Cost Savings </t>
  </si>
  <si>
    <t>Total Estimated Revenues</t>
  </si>
  <si>
    <t>Balance sheet</t>
  </si>
  <si>
    <t>Balance sheet KPI</t>
  </si>
  <si>
    <t>Value</t>
  </si>
  <si>
    <t>Note</t>
  </si>
  <si>
    <t>WACC</t>
  </si>
  <si>
    <t>At this preliminary stage, it is recommended to use the industry-specific WACC, which can be downloaded from Damodaran (Link in E64), in the 'Costs of Capital by Industry Sector' section. Once the file has been downloaded, the relevant sector must be identified and the corresponding 'Cost of Capital (Euros)' selected.</t>
  </si>
  <si>
    <t>Tax rate</t>
  </si>
  <si>
    <t xml:space="preserve"> It is recommended to use the "Marginal tax rate by country", which can be downloaded from Damodaran (Link in E64). </t>
  </si>
  <si>
    <t>Cash flow</t>
  </si>
  <si>
    <t>TOTAL</t>
  </si>
  <si>
    <t>Cash IN</t>
  </si>
  <si>
    <t>Cash OUT</t>
  </si>
  <si>
    <t>Net Cash Flow</t>
  </si>
  <si>
    <t>g</t>
  </si>
  <si>
    <t>Terminal value</t>
  </si>
  <si>
    <t>Funding Gap</t>
  </si>
  <si>
    <t>All the cash outs are taken into account?</t>
  </si>
  <si>
    <t>Total estimated project costs of cell C51 have to be equal to the sum of row 71 "Cash OUT"</t>
  </si>
  <si>
    <t>All the cash ins are taken into account?</t>
  </si>
  <si>
    <t>Total estimated revenues of cell E59 have to be equal to the sum of row 70 "Cash IN"</t>
  </si>
  <si>
    <t>Grant calculation</t>
  </si>
  <si>
    <t>Maximum grant (nominal) - Total eligible cost</t>
  </si>
  <si>
    <t>Requested Grant (nominal)</t>
  </si>
  <si>
    <t>Maximum requested grant (discounted)</t>
  </si>
  <si>
    <t>Requested Grant (discounted)</t>
  </si>
  <si>
    <t>Grants maximum intensity is respected? Both conditions together</t>
  </si>
  <si>
    <t>State aid Intensity</t>
  </si>
  <si>
    <t>All values in this document are indicative and do not constitute any obligation for Member States to release State aid.</t>
  </si>
  <si>
    <t/>
  </si>
  <si>
    <t>Company:</t>
  </si>
  <si>
    <t>LEGEND</t>
  </si>
  <si>
    <t>cells contain built-in formulas &amp; links - do not modify</t>
  </si>
  <si>
    <t>Project:</t>
  </si>
  <si>
    <t>cells contain built-in formulas but can be modified</t>
  </si>
  <si>
    <t>Date:</t>
  </si>
  <si>
    <t>cells need input data</t>
  </si>
  <si>
    <t>Result: NPV of Factual Scenario</t>
  </si>
  <si>
    <t>Net Present Value of Factual Scenario</t>
  </si>
  <si>
    <t>General assumptions</t>
  </si>
  <si>
    <t>(this information must be filled in for the rest of the file to work)</t>
  </si>
  <si>
    <t>Please update the general assumptions as they best fit your project. The years inserted in the cells below are just for exemplary purposes.</t>
  </si>
  <si>
    <t>Please enter these data before filling the rest of the worksheet: the columns will automatically adapt to the duration indicated in these cells.</t>
  </si>
  <si>
    <t>Valuation year</t>
  </si>
  <si>
    <t>Project duration may vary depending on the sector, technical complexity, and innovation objectives. However, the project is expected to be sufficiently long to allow for the estimation of sales decline, for the assessment of technological obsolescence of the product or service, and to ensure an adequate industrial and strategic return. It is advisable to avoid setting a duration that is too short, in order to prevent substantial revisions to the business plan at a later stage (including the R&amp;D, FID, and MP phases).</t>
  </si>
  <si>
    <t>First year of RDI phase</t>
  </si>
  <si>
    <t>Last year of RDI phase</t>
  </si>
  <si>
    <t>First year of FID phase</t>
  </si>
  <si>
    <t>Last year of FID phase</t>
  </si>
  <si>
    <t>First year of MP phase</t>
  </si>
  <si>
    <t>Last year of projections</t>
  </si>
  <si>
    <t>Depreciation</t>
  </si>
  <si>
    <t>Useful life of instruments / equipment (in years)</t>
  </si>
  <si>
    <t>Default values are arbitrary and should not be considered as target values</t>
  </si>
  <si>
    <t>Useful life of buildings (in years)</t>
  </si>
  <si>
    <t>WACC (weighted average cost of capital)</t>
  </si>
  <si>
    <t>The WACC is calculated in tab "WACC"</t>
  </si>
  <si>
    <t>Inflation rate</t>
  </si>
  <si>
    <t>You may use these cells to enter parameters used in your model</t>
  </si>
  <si>
    <t>Calculation: NPV of the factual scenario</t>
  </si>
  <si>
    <t>Project phases</t>
  </si>
  <si>
    <t>RDI</t>
  </si>
  <si>
    <t>FID</t>
  </si>
  <si>
    <t>MP</t>
  </si>
  <si>
    <t xml:space="preserve">Total </t>
  </si>
  <si>
    <t>1 - Costs for Research &amp; Development &amp; Innovation (RDI)</t>
  </si>
  <si>
    <t>1a) Feasibility studies, costs of obtaining the permissions required</t>
  </si>
  <si>
    <t>1b) Costs of instruments / equipment</t>
  </si>
  <si>
    <r>
      <rPr>
        <i/>
        <sz val="11"/>
        <rFont val="Calibri"/>
        <family val="2"/>
      </rPr>
      <t xml:space="preserve">→ </t>
    </r>
    <r>
      <rPr>
        <i/>
        <sz val="11"/>
        <rFont val="Aptos Narrow"/>
        <family val="2"/>
        <scheme val="minor"/>
      </rPr>
      <t>Depreciation of instruments / equipment</t>
    </r>
  </si>
  <si>
    <t>1c) Costs of acquisition / construction of buildings, infrastructure and land</t>
  </si>
  <si>
    <r>
      <rPr>
        <i/>
        <sz val="11"/>
        <rFont val="Calibri"/>
        <family val="2"/>
      </rPr>
      <t xml:space="preserve">→ </t>
    </r>
    <r>
      <rPr>
        <i/>
        <sz val="11"/>
        <rFont val="Aptos Narrow"/>
        <family val="2"/>
        <scheme val="minor"/>
      </rPr>
      <t>Depreciation of buildings, infrastructure and land</t>
    </r>
  </si>
  <si>
    <t>1d) Costs of materials / supplies</t>
  </si>
  <si>
    <t>1e) Costs for patents / intangible assets / contractual research</t>
  </si>
  <si>
    <t>1f) Personnel / administrative costs including overheads</t>
  </si>
  <si>
    <t>→ Of which personnel costs</t>
  </si>
  <si>
    <t xml:space="preserve">      -&gt; Underlying number of person-months</t>
  </si>
  <si>
    <t>→ Of which administrative costs (including overheads)</t>
  </si>
  <si>
    <t>1h) Other costs</t>
  </si>
  <si>
    <t>2 - Costs for First Industrial Deployment (FID)</t>
  </si>
  <si>
    <t>2a) Feasibility studies, costs of obtaining the permissions required</t>
  </si>
  <si>
    <t>2b) Costs of instruments / equipment</t>
  </si>
  <si>
    <t>2c) Costs of acquisition / construction of buildings, infrastructure and land</t>
  </si>
  <si>
    <t>2d) Costs of materials / supplies</t>
  </si>
  <si>
    <t>2e) Costs for patents / intangible assets / contractual research</t>
  </si>
  <si>
    <t>2f) Personnel / administrative costs including overheads</t>
  </si>
  <si>
    <t>Costs not covered by the Annex of the IPCEI Communication during RDI or FID</t>
  </si>
  <si>
    <t>3 - Costs for Mass Production (MP)</t>
  </si>
  <si>
    <t>3a) Feasibility studies, costs of obtaining the permissions required</t>
  </si>
  <si>
    <t>3b) Costs of instruments / equipment</t>
  </si>
  <si>
    <t>3c) Costs of acquisition / construction of buildings, infrastructure and land</t>
  </si>
  <si>
    <t>3d) Costs of materials / supplies</t>
  </si>
  <si>
    <t>3e) Costs for patents / intangible assets / contractual research</t>
  </si>
  <si>
    <t>3f) Personnel / administrative costs including overheads</t>
  </si>
  <si>
    <t>3h) Other costs</t>
  </si>
  <si>
    <t>Depreciation check - instruments/equipment</t>
  </si>
  <si>
    <t>Depreciation check - buildings</t>
  </si>
  <si>
    <t>Cost of sales (depreciations included)</t>
  </si>
  <si>
    <t>Costs cash-flows</t>
  </si>
  <si>
    <t>Main revenue</t>
  </si>
  <si>
    <t xml:space="preserve">    Sales Volume</t>
  </si>
  <si>
    <t xml:space="preserve">    Unit  Price</t>
  </si>
  <si>
    <t>Other revenue</t>
  </si>
  <si>
    <t>Total revenue</t>
  </si>
  <si>
    <t>EBIT (Earnings before interest and taxes)</t>
  </si>
  <si>
    <t>Taxes</t>
  </si>
  <si>
    <t>Changes in Net Working Capital</t>
  </si>
  <si>
    <t>Terminal Value</t>
  </si>
  <si>
    <t>Cash-flows</t>
  </si>
  <si>
    <t>Sum of Nominal Cash-flows</t>
  </si>
  <si>
    <t>Discounted Cash-flows</t>
  </si>
  <si>
    <t>Sum of Discounted Cash-flows</t>
  </si>
  <si>
    <t>Net Present Value of the Factual scenario</t>
  </si>
  <si>
    <t>Financing need in nominal terms</t>
  </si>
  <si>
    <t>Financing need in discounted terms</t>
  </si>
  <si>
    <t>Private funding share (discounted, %)</t>
  </si>
  <si>
    <t>Margins</t>
  </si>
  <si>
    <t>EBITDA margin</t>
  </si>
  <si>
    <t>EBIT margin</t>
  </si>
  <si>
    <t>Cash-flows margin</t>
  </si>
  <si>
    <t>Eligible Costs</t>
  </si>
  <si>
    <t>R&amp;D&amp;I Eligible costs (depreciation)</t>
  </si>
  <si>
    <t>R&amp;D&amp;I Eligible costs (Opex)</t>
  </si>
  <si>
    <t>FID Eligible costs (depreciation)</t>
  </si>
  <si>
    <t>FID Eligible costs (Opex)</t>
  </si>
  <si>
    <t>Total eligible costs</t>
  </si>
  <si>
    <t>Discounted eligible costs</t>
  </si>
  <si>
    <t>Grants</t>
  </si>
  <si>
    <t>Requested grant (nominal)</t>
  </si>
  <si>
    <t>Requested grant (discounted)</t>
  </si>
  <si>
    <t>State aid intensity (nominal grant/Eligible costs)</t>
  </si>
  <si>
    <t>Discounted aid/Funding Gap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</si>
</sst>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5" formatCode="#,##0\ &quot;€&quot;;\-#,##0\ &quot;€&quot;"/>
    <numFmt numFmtId="44" formatCode="_-* #,##0.00\ &quot;€&quot;_-;\-* #,##0.00\ &quot;€&quot;_-;_-* &quot;-&quot;??\ &quot;€&quot;_-;_-@_-"/>
    <numFmt numFmtId="43" formatCode="_-* #,##0.00_-;\-* #,##0.00_-;_-* &quot;-&quot;??_-;_-@_-"/>
    <numFmt numFmtId="164" formatCode="_-* #,##0.00\ [$€-410]_-;\-* #,##0.00\ [$€-410]_-;_-* &quot;-&quot;??\ [$€-410]_-;_-@_-"/>
    <numFmt numFmtId="165" formatCode="#,##0.0_ ;[Red]\-#,##0.0\ "/>
    <numFmt numFmtId="166" formatCode="0.00,,&quot;M&quot;"/>
    <numFmt numFmtId="167" formatCode="0.0%"/>
    <numFmt numFmtId="168" formatCode="#.#0&quot;M&quot;"/>
    <numFmt numFmtId="169" formatCode="_-* #,##0_-;\-* #,##0_-;_-* &quot;-&quot;??_-;_-@_-"/>
    <numFmt numFmtId="170" formatCode="#,##0.00_ ;\-#,##0.00\ "/>
    <numFmt numFmtId="171" formatCode="_-* #,##0.000\ &quot;€&quot;_-;\-* #,##0.000\ &quot;€&quot;_-;_-* &quot;-&quot;??\ &quot;€&quot;_-;_-@_-"/>
    <numFmt numFmtId="172" formatCode="mm/yyyy"/>
  </numFmts>
  <fonts count="37">
    <font>
      <sz val="11"/>
      <color theme="1"/>
      <name val="Aptos Narrow"/>
      <family val="2"/>
      <scheme val="minor"/>
    </font>
    <font>
      <i/>
      <sz val="11"/>
      <color theme="1"/>
      <name val="Times New Roman"/>
      <family val="1"/>
    </font>
    <font>
      <b/>
      <sz val="11"/>
      <color theme="1"/>
      <name val="Times New Roman"/>
      <family val="1"/>
    </font>
    <font>
      <sz val="11"/>
      <color rgb="FFFFED00"/>
      <name val="Aptos Narrow"/>
      <family val="2"/>
      <scheme val="minor"/>
    </font>
    <font>
      <b/>
      <sz val="11"/>
      <color rgb="FF000000"/>
      <name val="Times New Roman"/>
      <family val="1"/>
    </font>
    <font>
      <sz val="11"/>
      <color theme="1"/>
      <name val="Times New Roman"/>
      <family val="1"/>
    </font>
    <font>
      <sz val="8"/>
      <color theme="1" tint="0.499984740745262"/>
      <name val="Times New Roman"/>
      <family val="1"/>
    </font>
    <font>
      <sz val="8"/>
      <color theme="1" tint="0.499984740745262"/>
      <name val="Aptos Narrow"/>
      <family val="2"/>
      <scheme val="minor"/>
    </font>
    <font>
      <sz val="8"/>
      <color theme="1"/>
      <name val="Aptos Narrow"/>
      <family val="2"/>
      <scheme val="minor"/>
    </font>
    <font>
      <sz val="8"/>
      <color theme="1"/>
      <name val="Times New Roman"/>
      <family val="1"/>
    </font>
    <font>
      <b/>
      <sz val="11"/>
      <color theme="1"/>
      <name val="Aptos Narrow"/>
      <family val="2"/>
      <scheme val="minor"/>
    </font>
    <font>
      <b/>
      <sz val="8"/>
      <name val="Times New Roman"/>
      <family val="1"/>
    </font>
    <font>
      <b/>
      <sz val="10"/>
      <color theme="1"/>
      <name val="Times New Roman"/>
      <family val="1"/>
    </font>
    <font>
      <b/>
      <sz val="11"/>
      <color theme="0"/>
      <name val="Times New Roman"/>
      <family val="1"/>
    </font>
    <font>
      <sz val="11"/>
      <color theme="1"/>
      <name val="Aptos Narrow"/>
      <family val="2"/>
      <scheme val="minor"/>
    </font>
    <font>
      <sz val="11"/>
      <name val="Aptos Narrow"/>
      <family val="2"/>
      <scheme val="minor"/>
    </font>
    <font>
      <u/>
      <sz val="11"/>
      <color theme="10"/>
      <name val="Aptos Narrow"/>
      <family val="2"/>
      <scheme val="minor"/>
    </font>
    <font>
      <b/>
      <sz val="11"/>
      <color theme="0"/>
      <name val="Aptos Narrow"/>
      <family val="2"/>
      <scheme val="minor"/>
    </font>
    <font>
      <sz val="11"/>
      <color rgb="FFFF0000"/>
      <name val="Aptos Narrow"/>
      <family val="2"/>
      <scheme val="minor"/>
    </font>
    <font>
      <b/>
      <sz val="11"/>
      <name val="Arial"/>
      <family val="2"/>
    </font>
    <font>
      <b/>
      <u/>
      <sz val="13"/>
      <color theme="1"/>
      <name val="Aptos Narrow"/>
      <family val="2"/>
      <scheme val="minor"/>
    </font>
    <font>
      <b/>
      <sz val="13"/>
      <color theme="1"/>
      <name val="Aptos Narrow"/>
      <family val="2"/>
      <scheme val="minor"/>
    </font>
    <font>
      <sz val="11"/>
      <color indexed="60"/>
      <name val="Calibri"/>
      <family val="2"/>
    </font>
    <font>
      <sz val="11"/>
      <color rgb="FF9C5700"/>
      <name val="Arial"/>
      <family val="2"/>
    </font>
    <font>
      <b/>
      <sz val="13"/>
      <color theme="0"/>
      <name val="Aptos Narrow"/>
      <family val="2"/>
      <scheme val="minor"/>
    </font>
    <font>
      <b/>
      <sz val="11"/>
      <color rgb="FFFFFF00"/>
      <name val="Aptos Narrow"/>
      <family val="2"/>
      <scheme val="minor"/>
    </font>
    <font>
      <b/>
      <sz val="11"/>
      <name val="Aptos Narrow"/>
      <family val="2"/>
      <scheme val="minor"/>
    </font>
    <font>
      <u/>
      <sz val="11"/>
      <color theme="1"/>
      <name val="Aptos Narrow"/>
      <family val="2"/>
      <scheme val="minor"/>
    </font>
    <font>
      <b/>
      <i/>
      <sz val="13"/>
      <color theme="0"/>
      <name val="Aptos Narrow"/>
      <family val="2"/>
      <scheme val="minor"/>
    </font>
    <font>
      <i/>
      <sz val="11"/>
      <name val="Aptos Narrow"/>
      <family val="2"/>
      <scheme val="minor"/>
    </font>
    <font>
      <i/>
      <sz val="11"/>
      <color theme="1"/>
      <name val="Aptos Narrow"/>
      <family val="2"/>
      <scheme val="minor"/>
    </font>
    <font>
      <sz val="10"/>
      <color theme="0" tint="-0.34998626667073579"/>
      <name val="Aptos Narrow"/>
      <family val="2"/>
      <scheme val="minor"/>
    </font>
    <font>
      <i/>
      <sz val="11"/>
      <name val="Calibri"/>
      <family val="2"/>
    </font>
    <font>
      <b/>
      <i/>
      <sz val="11"/>
      <color theme="1"/>
      <name val="Aptos Narrow"/>
      <family val="2"/>
      <scheme val="minor"/>
    </font>
    <font>
      <i/>
      <sz val="11"/>
      <color theme="0" tint="-0.249977111117893"/>
      <name val="Aptos Narrow"/>
      <family val="2"/>
      <scheme val="minor"/>
    </font>
    <font>
      <b/>
      <sz val="20"/>
      <color rgb="FFFFED00"/>
      <name val="Aptos Narrow"/>
      <family val="2"/>
      <scheme val="minor"/>
    </font>
    <font>
      <b/>
      <u/>
      <sz val="11"/>
      <name val="Aptos Narrow"/>
      <family val="2"/>
      <scheme val="minor"/>
    </font>
  </fonts>
  <fills count="1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4"/>
        <bgColor indexed="64"/>
      </patternFill>
    </fill>
    <fill>
      <patternFill patternType="solid">
        <fgColor theme="2"/>
        <bgColor indexed="64"/>
      </patternFill>
    </fill>
    <fill>
      <patternFill patternType="solid">
        <fgColor theme="3" tint="0.89999084444715716"/>
        <bgColor indexed="64"/>
      </patternFill>
    </fill>
    <fill>
      <patternFill patternType="solid">
        <fgColor rgb="FFFFED00"/>
        <bgColor indexed="64"/>
      </patternFill>
    </fill>
    <fill>
      <patternFill patternType="solid">
        <fgColor rgb="FFE23EDA"/>
        <bgColor indexed="64"/>
      </patternFill>
    </fill>
    <fill>
      <patternFill patternType="solid">
        <fgColor rgb="FFC5C6C8"/>
        <bgColor indexed="64"/>
      </patternFill>
    </fill>
    <fill>
      <patternFill patternType="solid">
        <fgColor indexed="43"/>
      </patternFill>
    </fill>
    <fill>
      <patternFill patternType="solid">
        <fgColor rgb="FF004494"/>
        <bgColor indexed="64"/>
      </patternFill>
    </fill>
    <fill>
      <patternFill patternType="solid">
        <fgColor rgb="FF004494"/>
        <bgColor theme="0"/>
      </patternFill>
    </fill>
    <fill>
      <patternFill patternType="solid">
        <fgColor indexed="65"/>
        <bgColor theme="0"/>
      </patternFill>
    </fill>
    <fill>
      <patternFill patternType="solid">
        <fgColor rgb="FFC5C6C8"/>
        <bgColor theme="0"/>
      </patternFill>
    </fill>
  </fills>
  <borders count="67">
    <border>
      <left/>
      <right/>
      <top/>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theme="0" tint="-0.34998626667073579"/>
      </left>
      <right/>
      <top style="thin">
        <color indexed="64"/>
      </top>
      <bottom style="thin">
        <color indexed="64"/>
      </bottom>
      <diagonal/>
    </border>
    <border>
      <left style="medium">
        <color indexed="64"/>
      </left>
      <right style="thin">
        <color theme="0" tint="-0.24994659260841701"/>
      </right>
      <top style="medium">
        <color indexed="64"/>
      </top>
      <bottom style="thin">
        <color theme="0" tint="-0.24994659260841701"/>
      </bottom>
      <diagonal/>
    </border>
    <border>
      <left style="thin">
        <color theme="0" tint="-0.24994659260841701"/>
      </left>
      <right style="medium">
        <color indexed="64"/>
      </right>
      <top style="medium">
        <color indexed="64"/>
      </top>
      <bottom style="thin">
        <color theme="0" tint="-0.24994659260841701"/>
      </bottom>
      <diagonal/>
    </border>
    <border>
      <left style="medium">
        <color indexed="64"/>
      </left>
      <right style="thin">
        <color theme="0" tint="-0.24994659260841701"/>
      </right>
      <top/>
      <bottom style="thin">
        <color theme="0" tint="-0.24994659260841701"/>
      </bottom>
      <diagonal/>
    </border>
    <border>
      <left style="thin">
        <color theme="0" tint="-0.24994659260841701"/>
      </left>
      <right style="medium">
        <color indexed="64"/>
      </right>
      <top style="thin">
        <color theme="0" tint="-0.24994659260841701"/>
      </top>
      <bottom style="thin">
        <color theme="0" tint="-0.24994659260841701"/>
      </bottom>
      <diagonal/>
    </border>
    <border>
      <left style="thin">
        <color indexed="64"/>
      </left>
      <right style="thin">
        <color indexed="64"/>
      </right>
      <top/>
      <bottom/>
      <diagonal/>
    </border>
    <border>
      <left style="medium">
        <color indexed="64"/>
      </left>
      <right style="thin">
        <color theme="0" tint="-0.24994659260841701"/>
      </right>
      <top style="thin">
        <color theme="0" tint="-0.24994659260841701"/>
      </top>
      <bottom style="medium">
        <color indexed="64"/>
      </bottom>
      <diagonal/>
    </border>
    <border>
      <left style="thin">
        <color theme="0" tint="-0.24994659260841701"/>
      </left>
      <right style="medium">
        <color indexed="64"/>
      </right>
      <top style="thin">
        <color theme="0" tint="-0.24994659260841701"/>
      </top>
      <bottom style="medium">
        <color indexed="64"/>
      </bottom>
      <diagonal/>
    </border>
    <border>
      <left style="thin">
        <color theme="0" tint="-0.34998626667073579"/>
      </left>
      <right/>
      <top style="thin">
        <color theme="0" tint="-0.34998626667073579"/>
      </top>
      <bottom/>
      <diagonal/>
    </border>
    <border>
      <left/>
      <right/>
      <top style="thin">
        <color theme="0" tint="-0.34998626667073579"/>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theme="0" tint="-0.34998626667073579"/>
      </right>
      <top style="thin">
        <color indexed="64"/>
      </top>
      <bottom style="thin">
        <color indexed="64"/>
      </bottom>
      <diagonal/>
    </border>
    <border>
      <left style="thin">
        <color theme="0" tint="-0.34998626667073579"/>
      </left>
      <right/>
      <top/>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right/>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indexed="64"/>
      </left>
      <right/>
      <top/>
      <bottom style="hair">
        <color indexed="64"/>
      </bottom>
      <diagonal/>
    </border>
    <border>
      <left/>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style="thin">
        <color indexed="64"/>
      </left>
      <right/>
      <top style="hair">
        <color indexed="64"/>
      </top>
      <bottom style="thin">
        <color theme="0" tint="-0.499984740745262"/>
      </bottom>
      <diagonal/>
    </border>
    <border>
      <left/>
      <right/>
      <top style="hair">
        <color indexed="64"/>
      </top>
      <bottom style="thin">
        <color theme="0" tint="-0.499984740745262"/>
      </bottom>
      <diagonal/>
    </border>
    <border>
      <left/>
      <right/>
      <top style="thin">
        <color theme="0" tint="-0.499984740745262"/>
      </top>
      <bottom/>
      <diagonal/>
    </border>
    <border>
      <left/>
      <right style="thin">
        <color theme="0" tint="-0.24994659260841701"/>
      </right>
      <top style="thin">
        <color theme="0" tint="-0.24994659260841701"/>
      </top>
      <bottom style="thin">
        <color theme="0" tint="-0.24994659260841701"/>
      </bottom>
      <diagonal/>
    </border>
    <border>
      <left style="medium">
        <color indexed="64"/>
      </left>
      <right style="thin">
        <color indexed="64"/>
      </right>
      <top style="thin">
        <color indexed="64"/>
      </top>
      <bottom/>
      <diagonal/>
    </border>
    <border>
      <left/>
      <right/>
      <top/>
      <bottom style="thin">
        <color theme="0"/>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s>
  <cellStyleXfs count="7">
    <xf numFmtId="0" fontId="0" fillId="0" borderId="0"/>
    <xf numFmtId="44" fontId="14" fillId="0" borderId="0" applyFont="0" applyFill="0" applyBorder="0" applyAlignment="0" applyProtection="0"/>
    <xf numFmtId="0" fontId="16" fillId="0" borderId="0" applyNumberFormat="0" applyFill="0" applyBorder="0" applyAlignment="0" applyProtection="0"/>
    <xf numFmtId="9" fontId="14" fillId="0" borderId="0" applyFont="0" applyFill="0" applyBorder="0" applyAlignment="0" applyProtection="0"/>
    <xf numFmtId="43" fontId="14" fillId="0" borderId="0" applyFont="0" applyFill="0" applyBorder="0" applyAlignment="0" applyProtection="0"/>
    <xf numFmtId="0" fontId="22" fillId="10" borderId="0" applyNumberFormat="0" applyBorder="0" applyAlignment="0" applyProtection="0"/>
    <xf numFmtId="44" fontId="14" fillId="0" borderId="0" applyFont="0" applyFill="0" applyBorder="0" applyAlignment="0" applyProtection="0"/>
  </cellStyleXfs>
  <cellXfs count="260">
    <xf numFmtId="0" fontId="0" fillId="0" borderId="0" xfId="0"/>
    <xf numFmtId="0" fontId="0" fillId="3" borderId="0" xfId="0" applyFill="1"/>
    <xf numFmtId="0" fontId="11" fillId="3" borderId="0" xfId="0" applyFont="1" applyFill="1" applyAlignment="1" applyProtection="1">
      <alignment vertical="center"/>
      <protection locked="0"/>
    </xf>
    <xf numFmtId="0" fontId="3" fillId="3" borderId="0" xfId="0" applyFont="1" applyFill="1" applyProtection="1">
      <protection locked="0"/>
    </xf>
    <xf numFmtId="0" fontId="0" fillId="3" borderId="0" xfId="0" applyFill="1" applyAlignment="1">
      <alignment horizontal="left"/>
    </xf>
    <xf numFmtId="0" fontId="15" fillId="5" borderId="1" xfId="0" applyFont="1" applyFill="1" applyBorder="1" applyAlignment="1" applyProtection="1">
      <alignment horizontal="center" vertical="center"/>
      <protection locked="0"/>
    </xf>
    <xf numFmtId="0" fontId="15" fillId="0" borderId="0" xfId="0" applyFont="1" applyAlignment="1">
      <alignment horizontal="left"/>
    </xf>
    <xf numFmtId="1" fontId="19" fillId="3" borderId="28" xfId="0" applyNumberFormat="1" applyFont="1" applyFill="1" applyBorder="1" applyAlignment="1">
      <alignment horizontal="right"/>
    </xf>
    <xf numFmtId="0" fontId="20" fillId="7" borderId="29" xfId="0" applyFont="1" applyFill="1" applyBorder="1" applyAlignment="1">
      <alignment vertical="center"/>
    </xf>
    <xf numFmtId="0" fontId="21" fillId="7" borderId="30" xfId="0" applyFont="1" applyFill="1" applyBorder="1" applyAlignment="1">
      <alignment vertical="center"/>
    </xf>
    <xf numFmtId="0" fontId="0" fillId="0" borderId="0" xfId="0" applyAlignment="1">
      <alignment vertical="center"/>
    </xf>
    <xf numFmtId="0" fontId="0" fillId="7" borderId="4" xfId="0" applyFill="1" applyBorder="1" applyAlignment="1">
      <alignment vertical="center"/>
    </xf>
    <xf numFmtId="0" fontId="0" fillId="7" borderId="5" xfId="0" applyFill="1" applyBorder="1" applyAlignment="1">
      <alignment vertical="center"/>
    </xf>
    <xf numFmtId="0" fontId="0" fillId="7" borderId="6" xfId="0" applyFill="1" applyBorder="1" applyAlignment="1">
      <alignment vertical="center"/>
    </xf>
    <xf numFmtId="0" fontId="0" fillId="0" borderId="0" xfId="0" applyAlignment="1">
      <alignment horizontal="center" vertical="center"/>
    </xf>
    <xf numFmtId="43" fontId="0" fillId="0" borderId="0" xfId="4" applyFont="1" applyAlignment="1" applyProtection="1">
      <alignment vertical="center"/>
    </xf>
    <xf numFmtId="0" fontId="20" fillId="7" borderId="31" xfId="0" applyFont="1" applyFill="1" applyBorder="1" applyAlignment="1">
      <alignment vertical="center"/>
    </xf>
    <xf numFmtId="0" fontId="21" fillId="7" borderId="32" xfId="0" applyFont="1" applyFill="1" applyBorder="1" applyAlignment="1">
      <alignment vertical="center"/>
    </xf>
    <xf numFmtId="0" fontId="0" fillId="8" borderId="4" xfId="0" applyFill="1" applyBorder="1" applyAlignment="1">
      <alignment vertical="center"/>
    </xf>
    <xf numFmtId="0" fontId="0" fillId="8" borderId="5" xfId="0" applyFill="1" applyBorder="1" applyAlignment="1">
      <alignment vertical="center"/>
    </xf>
    <xf numFmtId="0" fontId="0" fillId="8" borderId="6" xfId="0" applyFill="1" applyBorder="1" applyAlignment="1">
      <alignment vertical="center"/>
    </xf>
    <xf numFmtId="0" fontId="20" fillId="7" borderId="34" xfId="0" applyFont="1" applyFill="1" applyBorder="1" applyAlignment="1">
      <alignment vertical="center"/>
    </xf>
    <xf numFmtId="0" fontId="21" fillId="7" borderId="35" xfId="0" applyFont="1" applyFill="1" applyBorder="1" applyAlignment="1">
      <alignment vertical="center"/>
    </xf>
    <xf numFmtId="0" fontId="0" fillId="9" borderId="4" xfId="0" applyFill="1" applyBorder="1" applyAlignment="1">
      <alignment vertical="center"/>
    </xf>
    <xf numFmtId="0" fontId="0" fillId="9" borderId="5" xfId="0" applyFill="1" applyBorder="1" applyAlignment="1">
      <alignment vertical="center"/>
    </xf>
    <xf numFmtId="0" fontId="0" fillId="9" borderId="6" xfId="0" applyFill="1" applyBorder="1" applyAlignment="1">
      <alignment vertical="center"/>
    </xf>
    <xf numFmtId="0" fontId="0" fillId="3" borderId="0" xfId="0" applyFill="1" applyAlignment="1">
      <alignment vertical="center"/>
    </xf>
    <xf numFmtId="165" fontId="10" fillId="0" borderId="0" xfId="0" applyNumberFormat="1" applyFont="1" applyAlignment="1">
      <alignment horizontal="center" vertical="center"/>
    </xf>
    <xf numFmtId="0" fontId="23" fillId="0" borderId="0" xfId="5" applyFont="1" applyFill="1" applyBorder="1" applyAlignment="1" applyProtection="1">
      <alignment vertical="center"/>
    </xf>
    <xf numFmtId="0" fontId="24" fillId="11" borderId="36" xfId="0" applyFont="1" applyFill="1" applyBorder="1" applyAlignment="1">
      <alignment vertical="center"/>
    </xf>
    <xf numFmtId="0" fontId="0" fillId="11" borderId="37" xfId="0" applyFill="1" applyBorder="1" applyAlignment="1">
      <alignment vertical="center"/>
    </xf>
    <xf numFmtId="0" fontId="17" fillId="3" borderId="0" xfId="0" applyFont="1" applyFill="1" applyAlignment="1">
      <alignment vertical="center"/>
    </xf>
    <xf numFmtId="0" fontId="25" fillId="3" borderId="0" xfId="0" applyFont="1" applyFill="1" applyAlignment="1">
      <alignment vertical="top" wrapText="1"/>
    </xf>
    <xf numFmtId="0" fontId="26" fillId="0" borderId="13" xfId="0" applyFont="1" applyBorder="1" applyAlignment="1">
      <alignment horizontal="left"/>
    </xf>
    <xf numFmtId="166" fontId="10" fillId="7" borderId="26" xfId="4" applyNumberFormat="1" applyFont="1" applyFill="1" applyBorder="1" applyProtection="1"/>
    <xf numFmtId="0" fontId="15" fillId="0" borderId="0" xfId="0" applyFont="1"/>
    <xf numFmtId="0" fontId="25" fillId="0" borderId="0" xfId="0" applyFont="1" applyAlignment="1">
      <alignment vertical="top" wrapText="1"/>
    </xf>
    <xf numFmtId="0" fontId="27" fillId="3" borderId="0" xfId="0" applyFont="1" applyFill="1" applyAlignment="1">
      <alignment vertical="center"/>
    </xf>
    <xf numFmtId="0" fontId="10" fillId="3" borderId="0" xfId="0" applyFont="1" applyFill="1" applyAlignment="1">
      <alignment vertical="center"/>
    </xf>
    <xf numFmtId="0" fontId="23" fillId="3" borderId="0" xfId="5" applyFont="1" applyFill="1" applyBorder="1" applyAlignment="1" applyProtection="1">
      <alignment vertical="center"/>
    </xf>
    <xf numFmtId="0" fontId="28" fillId="11" borderId="36" xfId="0" applyFont="1" applyFill="1" applyBorder="1" applyAlignment="1">
      <alignment vertical="center"/>
    </xf>
    <xf numFmtId="43" fontId="0" fillId="11" borderId="37" xfId="4" applyFont="1" applyFill="1" applyBorder="1" applyAlignment="1" applyProtection="1">
      <alignment vertical="center"/>
    </xf>
    <xf numFmtId="0" fontId="10" fillId="0" borderId="0" xfId="0" applyFont="1" applyAlignment="1">
      <alignment vertical="center"/>
    </xf>
    <xf numFmtId="43" fontId="0" fillId="0" borderId="0" xfId="4" applyFont="1" applyFill="1" applyBorder="1" applyAlignment="1" applyProtection="1">
      <alignment vertical="center"/>
    </xf>
    <xf numFmtId="0" fontId="29" fillId="0" borderId="0" xfId="0" applyFont="1" applyAlignment="1">
      <alignment vertical="center"/>
    </xf>
    <xf numFmtId="0" fontId="30" fillId="0" borderId="0" xfId="0" applyFont="1" applyAlignment="1">
      <alignment vertical="center"/>
    </xf>
    <xf numFmtId="0" fontId="27" fillId="0" borderId="0" xfId="0" applyFont="1"/>
    <xf numFmtId="0" fontId="23" fillId="0" borderId="0" xfId="5" applyFont="1" applyFill="1" applyBorder="1" applyProtection="1"/>
    <xf numFmtId="43" fontId="0" fillId="0" borderId="0" xfId="4" applyFont="1" applyFill="1" applyProtection="1"/>
    <xf numFmtId="0" fontId="10" fillId="0" borderId="4" xfId="0" applyFont="1" applyBorder="1"/>
    <xf numFmtId="0" fontId="0" fillId="9" borderId="1" xfId="0" applyFill="1" applyBorder="1" applyProtection="1">
      <protection locked="0"/>
    </xf>
    <xf numFmtId="43" fontId="0" fillId="0" borderId="0" xfId="4" applyFont="1" applyProtection="1"/>
    <xf numFmtId="0" fontId="10" fillId="0" borderId="1" xfId="0" applyFont="1" applyBorder="1"/>
    <xf numFmtId="0" fontId="0" fillId="0" borderId="1" xfId="0" applyBorder="1"/>
    <xf numFmtId="0" fontId="0" fillId="0" borderId="1" xfId="0" applyBorder="1" applyAlignment="1">
      <alignment horizontal="left" indent="1"/>
    </xf>
    <xf numFmtId="167" fontId="15" fillId="7" borderId="1" xfId="0" applyNumberFormat="1" applyFont="1" applyFill="1" applyBorder="1" applyAlignment="1">
      <alignment horizontal="right" vertical="center"/>
    </xf>
    <xf numFmtId="0" fontId="10" fillId="9" borderId="1" xfId="0" applyFont="1" applyFill="1" applyBorder="1" applyProtection="1">
      <protection locked="0"/>
    </xf>
    <xf numFmtId="167" fontId="15" fillId="9" borderId="1" xfId="0" applyNumberFormat="1" applyFont="1" applyFill="1" applyBorder="1" applyAlignment="1" applyProtection="1">
      <alignment horizontal="right" vertical="center"/>
      <protection locked="0"/>
    </xf>
    <xf numFmtId="10" fontId="15" fillId="9" borderId="1" xfId="0" applyNumberFormat="1" applyFont="1" applyFill="1" applyBorder="1" applyAlignment="1" applyProtection="1">
      <alignment horizontal="right" vertical="center"/>
      <protection locked="0"/>
    </xf>
    <xf numFmtId="10" fontId="15" fillId="0" borderId="0" xfId="0" applyNumberFormat="1" applyFont="1" applyAlignment="1">
      <alignment vertical="center"/>
    </xf>
    <xf numFmtId="0" fontId="31" fillId="7" borderId="4" xfId="0" applyFont="1" applyFill="1" applyBorder="1" applyAlignment="1">
      <alignment horizontal="right"/>
    </xf>
    <xf numFmtId="0" fontId="31" fillId="7" borderId="5" xfId="0" applyFont="1" applyFill="1" applyBorder="1" applyAlignment="1">
      <alignment horizontal="right"/>
    </xf>
    <xf numFmtId="0" fontId="31" fillId="7" borderId="7" xfId="0" applyFont="1" applyFill="1" applyBorder="1" applyAlignment="1">
      <alignment horizontal="right"/>
    </xf>
    <xf numFmtId="0" fontId="0" fillId="3" borderId="44" xfId="0" applyFill="1" applyBorder="1" applyAlignment="1">
      <alignment vertical="center"/>
    </xf>
    <xf numFmtId="43" fontId="26" fillId="3" borderId="28" xfId="4" applyFont="1" applyFill="1" applyBorder="1" applyAlignment="1" applyProtection="1">
      <alignment horizontal="right" vertical="center"/>
    </xf>
    <xf numFmtId="1" fontId="19" fillId="3" borderId="1" xfId="0" applyNumberFormat="1" applyFont="1" applyFill="1" applyBorder="1" applyAlignment="1">
      <alignment horizontal="right"/>
    </xf>
    <xf numFmtId="0" fontId="10" fillId="0" borderId="45" xfId="0" applyFont="1" applyBorder="1" applyAlignment="1">
      <alignment vertical="center"/>
    </xf>
    <xf numFmtId="0" fontId="10" fillId="0" borderId="46" xfId="0" applyFont="1" applyBorder="1" applyAlignment="1">
      <alignment vertical="center"/>
    </xf>
    <xf numFmtId="43" fontId="0" fillId="0" borderId="47" xfId="4" applyFont="1" applyFill="1" applyBorder="1" applyAlignment="1" applyProtection="1">
      <alignment vertical="center"/>
    </xf>
    <xf numFmtId="168" fontId="0" fillId="0" borderId="46" xfId="0" applyNumberFormat="1" applyBorder="1" applyAlignment="1">
      <alignment horizontal="left" vertical="center" indent="1"/>
    </xf>
    <xf numFmtId="166" fontId="10" fillId="7" borderId="48" xfId="4" applyNumberFormat="1" applyFont="1" applyFill="1" applyBorder="1" applyAlignment="1" applyProtection="1">
      <alignment vertical="center"/>
    </xf>
    <xf numFmtId="166" fontId="14" fillId="9" borderId="49" xfId="4" applyNumberFormat="1" applyFont="1" applyFill="1" applyBorder="1" applyAlignment="1" applyProtection="1">
      <alignment vertical="center"/>
      <protection locked="0"/>
    </xf>
    <xf numFmtId="166" fontId="14" fillId="9" borderId="47" xfId="4" applyNumberFormat="1" applyFont="1" applyFill="1" applyBorder="1" applyAlignment="1" applyProtection="1">
      <alignment vertical="center"/>
      <protection locked="0"/>
    </xf>
    <xf numFmtId="168" fontId="29" fillId="0" borderId="46" xfId="0" applyNumberFormat="1" applyFont="1" applyBorder="1" applyAlignment="1">
      <alignment horizontal="left" vertical="center" indent="2"/>
    </xf>
    <xf numFmtId="166" fontId="14" fillId="7" borderId="0" xfId="4" applyNumberFormat="1" applyFont="1" applyFill="1" applyBorder="1" applyProtection="1"/>
    <xf numFmtId="168" fontId="30" fillId="0" borderId="46" xfId="0" applyNumberFormat="1" applyFont="1" applyBorder="1" applyAlignment="1">
      <alignment horizontal="left" vertical="center" indent="1"/>
    </xf>
    <xf numFmtId="166" fontId="33" fillId="7" borderId="48" xfId="4" applyNumberFormat="1" applyFont="1" applyFill="1" applyBorder="1" applyAlignment="1" applyProtection="1">
      <alignment vertical="center"/>
    </xf>
    <xf numFmtId="166" fontId="30" fillId="9" borderId="47" xfId="4" applyNumberFormat="1" applyFont="1" applyFill="1" applyBorder="1" applyAlignment="1" applyProtection="1">
      <alignment vertical="center"/>
      <protection locked="0"/>
    </xf>
    <xf numFmtId="0" fontId="30" fillId="0" borderId="0" xfId="0" applyFont="1"/>
    <xf numFmtId="168" fontId="0" fillId="0" borderId="50" xfId="0" applyNumberFormat="1" applyBorder="1" applyAlignment="1">
      <alignment vertical="center"/>
    </xf>
    <xf numFmtId="166" fontId="14" fillId="7" borderId="48" xfId="4" applyNumberFormat="1" applyFont="1" applyFill="1" applyBorder="1" applyAlignment="1" applyProtection="1">
      <alignment vertical="center"/>
    </xf>
    <xf numFmtId="0" fontId="34" fillId="0" borderId="0" xfId="0" applyFont="1" applyAlignment="1">
      <alignment vertical="center"/>
    </xf>
    <xf numFmtId="169" fontId="34" fillId="0" borderId="0" xfId="4" applyNumberFormat="1" applyFont="1" applyFill="1" applyAlignment="1" applyProtection="1">
      <alignment vertical="center"/>
    </xf>
    <xf numFmtId="170" fontId="10" fillId="0" borderId="0" xfId="4" applyNumberFormat="1" applyFont="1" applyFill="1" applyBorder="1" applyAlignment="1" applyProtection="1">
      <alignment vertical="center"/>
    </xf>
    <xf numFmtId="43" fontId="10" fillId="0" borderId="0" xfId="4" applyFont="1" applyFill="1" applyBorder="1" applyAlignment="1" applyProtection="1">
      <alignment vertical="center"/>
    </xf>
    <xf numFmtId="168" fontId="10" fillId="0" borderId="46" xfId="0" applyNumberFormat="1" applyFont="1" applyBorder="1" applyAlignment="1">
      <alignment vertical="center"/>
    </xf>
    <xf numFmtId="166" fontId="10" fillId="7" borderId="0" xfId="4" applyNumberFormat="1" applyFont="1" applyFill="1" applyBorder="1" applyProtection="1"/>
    <xf numFmtId="0" fontId="10" fillId="0" borderId="0" xfId="0" applyFont="1"/>
    <xf numFmtId="168" fontId="10" fillId="0" borderId="0" xfId="0" applyNumberFormat="1" applyFont="1"/>
    <xf numFmtId="168" fontId="0" fillId="0" borderId="0" xfId="0" applyNumberFormat="1" applyAlignment="1">
      <alignment vertical="center"/>
    </xf>
    <xf numFmtId="166" fontId="0" fillId="0" borderId="0" xfId="4" applyNumberFormat="1" applyFont="1" applyFill="1" applyAlignment="1" applyProtection="1">
      <alignment vertical="center"/>
    </xf>
    <xf numFmtId="168" fontId="0" fillId="0" borderId="46" xfId="0" applyNumberFormat="1" applyBorder="1" applyAlignment="1">
      <alignment vertical="center"/>
    </xf>
    <xf numFmtId="166" fontId="10" fillId="7" borderId="51" xfId="4" applyNumberFormat="1" applyFont="1" applyFill="1" applyBorder="1" applyProtection="1"/>
    <xf numFmtId="166" fontId="10" fillId="7" borderId="52" xfId="4" applyNumberFormat="1" applyFont="1" applyFill="1" applyBorder="1" applyProtection="1"/>
    <xf numFmtId="2" fontId="14" fillId="7" borderId="48" xfId="4" applyNumberFormat="1" applyFont="1" applyFill="1" applyBorder="1" applyAlignment="1" applyProtection="1">
      <alignment vertical="center"/>
    </xf>
    <xf numFmtId="2" fontId="14" fillId="9" borderId="47" xfId="4" applyNumberFormat="1" applyFont="1" applyFill="1" applyBorder="1" applyAlignment="1" applyProtection="1">
      <alignment vertical="center"/>
      <protection locked="0"/>
    </xf>
    <xf numFmtId="5" fontId="0" fillId="0" borderId="50" xfId="0" applyNumberFormat="1" applyBorder="1" applyAlignment="1">
      <alignment vertical="center"/>
    </xf>
    <xf numFmtId="2" fontId="14" fillId="9" borderId="53" xfId="4" applyNumberFormat="1" applyFont="1" applyFill="1" applyBorder="1" applyAlignment="1" applyProtection="1">
      <alignment vertical="center"/>
      <protection locked="0"/>
    </xf>
    <xf numFmtId="2" fontId="14" fillId="9" borderId="54" xfId="4" applyNumberFormat="1" applyFont="1" applyFill="1" applyBorder="1" applyAlignment="1" applyProtection="1">
      <alignment vertical="center"/>
      <protection locked="0"/>
    </xf>
    <xf numFmtId="168" fontId="10" fillId="0" borderId="0" xfId="0" applyNumberFormat="1" applyFont="1" applyAlignment="1">
      <alignment vertical="center"/>
    </xf>
    <xf numFmtId="166" fontId="14" fillId="8" borderId="53" xfId="4" applyNumberFormat="1" applyFont="1" applyFill="1" applyBorder="1" applyProtection="1">
      <protection locked="0"/>
    </xf>
    <xf numFmtId="166" fontId="14" fillId="8" borderId="54" xfId="4" applyNumberFormat="1" applyFont="1" applyFill="1" applyBorder="1" applyProtection="1">
      <protection locked="0"/>
    </xf>
    <xf numFmtId="168" fontId="0" fillId="0" borderId="55" xfId="0" applyNumberFormat="1" applyBorder="1" applyAlignment="1">
      <alignment vertical="center"/>
    </xf>
    <xf numFmtId="166" fontId="14" fillId="9" borderId="37" xfId="4" applyNumberFormat="1" applyFont="1" applyFill="1" applyBorder="1" applyAlignment="1" applyProtection="1">
      <alignment vertical="center"/>
      <protection locked="0"/>
    </xf>
    <xf numFmtId="168" fontId="26" fillId="0" borderId="56" xfId="0" applyNumberFormat="1" applyFont="1" applyBorder="1" applyAlignment="1">
      <alignment vertical="center"/>
    </xf>
    <xf numFmtId="166" fontId="10" fillId="7" borderId="46" xfId="4" applyNumberFormat="1" applyFont="1" applyFill="1" applyBorder="1" applyAlignment="1" applyProtection="1">
      <alignment vertical="center"/>
    </xf>
    <xf numFmtId="166" fontId="10" fillId="3" borderId="0" xfId="4" applyNumberFormat="1" applyFont="1" applyFill="1" applyBorder="1" applyAlignment="1" applyProtection="1">
      <alignment vertical="center"/>
    </xf>
    <xf numFmtId="166" fontId="0" fillId="0" borderId="0" xfId="4" applyNumberFormat="1" applyFont="1" applyFill="1" applyBorder="1" applyAlignment="1" applyProtection="1">
      <alignment vertical="center"/>
    </xf>
    <xf numFmtId="0" fontId="0" fillId="0" borderId="0" xfId="4" applyNumberFormat="1" applyFont="1" applyFill="1" applyBorder="1" applyAlignment="1" applyProtection="1">
      <alignment vertical="center"/>
    </xf>
    <xf numFmtId="166" fontId="10" fillId="7" borderId="57" xfId="4" applyNumberFormat="1" applyFont="1" applyFill="1" applyBorder="1" applyProtection="1"/>
    <xf numFmtId="166" fontId="10" fillId="7" borderId="58" xfId="4" applyNumberFormat="1" applyFont="1" applyFill="1" applyBorder="1" applyProtection="1"/>
    <xf numFmtId="0" fontId="26" fillId="0" borderId="59" xfId="0" applyFont="1" applyBorder="1" applyAlignment="1">
      <alignment vertical="center"/>
    </xf>
    <xf numFmtId="2" fontId="10" fillId="0" borderId="59" xfId="4" applyNumberFormat="1" applyFont="1" applyFill="1" applyBorder="1" applyAlignment="1" applyProtection="1">
      <alignment vertical="center"/>
    </xf>
    <xf numFmtId="2" fontId="18" fillId="0" borderId="0" xfId="0" applyNumberFormat="1" applyFont="1"/>
    <xf numFmtId="168" fontId="26" fillId="0" borderId="1" xfId="0" applyNumberFormat="1" applyFont="1" applyBorder="1" applyAlignment="1">
      <alignment vertical="center"/>
    </xf>
    <xf numFmtId="166" fontId="10" fillId="7" borderId="1" xfId="4" applyNumberFormat="1" applyFont="1" applyFill="1" applyBorder="1" applyAlignment="1" applyProtection="1">
      <alignment vertical="center"/>
    </xf>
    <xf numFmtId="10" fontId="10" fillId="7" borderId="1" xfId="4" applyNumberFormat="1" applyFont="1" applyFill="1" applyBorder="1" applyAlignment="1" applyProtection="1">
      <alignment vertical="center"/>
    </xf>
    <xf numFmtId="2" fontId="15" fillId="0" borderId="0" xfId="0" applyNumberFormat="1" applyFont="1"/>
    <xf numFmtId="9" fontId="15" fillId="0" borderId="0" xfId="3" applyFont="1" applyFill="1" applyProtection="1"/>
    <xf numFmtId="170" fontId="15" fillId="0" borderId="0" xfId="4" applyNumberFormat="1" applyFont="1" applyFill="1" applyProtection="1"/>
    <xf numFmtId="0" fontId="0" fillId="0" borderId="46" xfId="0" applyBorder="1" applyAlignment="1">
      <alignment horizontal="left" vertical="center" indent="1"/>
    </xf>
    <xf numFmtId="10" fontId="10" fillId="7" borderId="48" xfId="4" applyNumberFormat="1" applyFont="1" applyFill="1" applyBorder="1" applyAlignment="1" applyProtection="1">
      <alignment vertical="center"/>
    </xf>
    <xf numFmtId="9" fontId="10" fillId="7" borderId="52" xfId="3" applyFont="1" applyFill="1" applyBorder="1" applyProtection="1"/>
    <xf numFmtId="9" fontId="10" fillId="7" borderId="58" xfId="3" applyFont="1" applyFill="1" applyBorder="1" applyProtection="1"/>
    <xf numFmtId="0" fontId="0" fillId="3" borderId="60" xfId="0" applyFill="1" applyBorder="1" applyAlignment="1">
      <alignment horizontal="left" vertical="center"/>
    </xf>
    <xf numFmtId="168" fontId="10" fillId="3" borderId="60" xfId="0" applyNumberFormat="1" applyFont="1" applyFill="1" applyBorder="1" applyAlignment="1">
      <alignment horizontal="left" vertical="center"/>
    </xf>
    <xf numFmtId="166" fontId="14" fillId="7" borderId="52" xfId="4" applyNumberFormat="1" applyFont="1" applyFill="1" applyBorder="1" applyProtection="1"/>
    <xf numFmtId="43" fontId="0" fillId="3" borderId="0" xfId="4" applyFont="1" applyFill="1" applyProtection="1"/>
    <xf numFmtId="170" fontId="0" fillId="11" borderId="37" xfId="4" applyNumberFormat="1" applyFont="1" applyFill="1" applyBorder="1" applyAlignment="1" applyProtection="1">
      <alignment vertical="center"/>
    </xf>
    <xf numFmtId="168" fontId="26" fillId="0" borderId="46" xfId="0" applyNumberFormat="1" applyFont="1" applyBorder="1" applyAlignment="1">
      <alignment vertical="center"/>
    </xf>
    <xf numFmtId="0" fontId="1" fillId="3" borderId="0" xfId="0" applyFont="1" applyFill="1" applyProtection="1">
      <protection locked="0"/>
    </xf>
    <xf numFmtId="0" fontId="0" fillId="3" borderId="0" xfId="0" applyFill="1" applyProtection="1">
      <protection locked="0"/>
    </xf>
    <xf numFmtId="0" fontId="0" fillId="5" borderId="0" xfId="0" applyFill="1" applyProtection="1">
      <protection locked="0"/>
    </xf>
    <xf numFmtId="0" fontId="13" fillId="4" borderId="1" xfId="0" applyFont="1" applyFill="1" applyBorder="1" applyAlignment="1" applyProtection="1">
      <alignment horizontal="center" vertical="center"/>
      <protection locked="0"/>
    </xf>
    <xf numFmtId="0" fontId="10" fillId="2" borderId="0" xfId="0" applyFont="1" applyFill="1" applyAlignment="1" applyProtection="1">
      <alignment horizontal="center" vertical="center"/>
      <protection locked="0"/>
    </xf>
    <xf numFmtId="0" fontId="2" fillId="3" borderId="1" xfId="0" applyFont="1" applyFill="1" applyBorder="1" applyAlignment="1" applyProtection="1">
      <alignment vertical="center"/>
      <protection locked="0"/>
    </xf>
    <xf numFmtId="0" fontId="2" fillId="3" borderId="0" xfId="0" applyFont="1" applyFill="1" applyAlignment="1" applyProtection="1">
      <alignment vertical="center"/>
      <protection locked="0"/>
    </xf>
    <xf numFmtId="0" fontId="1" fillId="3" borderId="0" xfId="0" applyFont="1" applyFill="1" applyAlignment="1" applyProtection="1">
      <alignment horizontal="center" vertical="center" wrapText="1"/>
      <protection locked="0"/>
    </xf>
    <xf numFmtId="0" fontId="12" fillId="3" borderId="0" xfId="0" applyFont="1" applyFill="1" applyProtection="1">
      <protection locked="0"/>
    </xf>
    <xf numFmtId="0" fontId="13" fillId="4" borderId="10" xfId="0" applyFont="1" applyFill="1" applyBorder="1" applyAlignment="1" applyProtection="1">
      <alignment vertical="center" wrapText="1"/>
      <protection locked="0"/>
    </xf>
    <xf numFmtId="0" fontId="13" fillId="4" borderId="11" xfId="0" applyFont="1" applyFill="1" applyBorder="1" applyAlignment="1" applyProtection="1">
      <alignment vertical="center" wrapText="1"/>
      <protection locked="0"/>
    </xf>
    <xf numFmtId="0" fontId="13" fillId="4" borderId="12" xfId="0" applyFont="1" applyFill="1" applyBorder="1" applyAlignment="1" applyProtection="1">
      <alignment vertical="center" wrapText="1"/>
      <protection locked="0"/>
    </xf>
    <xf numFmtId="0" fontId="5" fillId="3" borderId="9" xfId="0" applyFont="1" applyFill="1" applyBorder="1" applyAlignment="1" applyProtection="1">
      <alignment horizontal="justify" vertical="center" wrapText="1"/>
      <protection locked="0"/>
    </xf>
    <xf numFmtId="164" fontId="5" fillId="5" borderId="9" xfId="0" applyNumberFormat="1" applyFont="1" applyFill="1" applyBorder="1" applyAlignment="1" applyProtection="1">
      <alignment horizontal="justify" vertical="center" wrapText="1"/>
      <protection locked="0"/>
    </xf>
    <xf numFmtId="0" fontId="5" fillId="3" borderId="8" xfId="0" applyFont="1" applyFill="1" applyBorder="1" applyAlignment="1" applyProtection="1">
      <alignment horizontal="justify" vertical="center" wrapText="1"/>
      <protection locked="0"/>
    </xf>
    <xf numFmtId="164" fontId="5" fillId="5" borderId="1" xfId="0" applyNumberFormat="1" applyFont="1" applyFill="1" applyBorder="1" applyAlignment="1" applyProtection="1">
      <alignment horizontal="justify" vertical="center" wrapText="1"/>
      <protection locked="0"/>
    </xf>
    <xf numFmtId="0" fontId="6" fillId="3" borderId="1" xfId="0" applyFont="1" applyFill="1" applyBorder="1" applyAlignment="1" applyProtection="1">
      <alignment vertical="center" wrapText="1"/>
      <protection locked="0"/>
    </xf>
    <xf numFmtId="0" fontId="1" fillId="5" borderId="1" xfId="0" applyFont="1" applyFill="1" applyBorder="1" applyAlignment="1" applyProtection="1">
      <alignment vertical="center" wrapText="1"/>
      <protection locked="0"/>
    </xf>
    <xf numFmtId="0" fontId="16" fillId="3" borderId="1" xfId="2" applyFill="1" applyBorder="1" applyAlignment="1" applyProtection="1">
      <alignment horizontal="justify" vertical="center" wrapText="1"/>
      <protection locked="0"/>
    </xf>
    <xf numFmtId="0" fontId="9" fillId="3" borderId="0" xfId="0" applyFont="1" applyFill="1" applyProtection="1">
      <protection locked="0"/>
    </xf>
    <xf numFmtId="0" fontId="5" fillId="3" borderId="1" xfId="0" applyFont="1" applyFill="1" applyBorder="1" applyAlignment="1" applyProtection="1">
      <alignment vertical="center" wrapText="1"/>
      <protection locked="0"/>
    </xf>
    <xf numFmtId="0" fontId="5" fillId="3" borderId="0" xfId="0" applyFont="1" applyFill="1" applyProtection="1">
      <protection locked="0"/>
    </xf>
    <xf numFmtId="0" fontId="6" fillId="3" borderId="0" xfId="0" applyFont="1" applyFill="1" applyProtection="1">
      <protection locked="0"/>
    </xf>
    <xf numFmtId="0" fontId="5" fillId="3" borderId="8" xfId="0" applyFont="1" applyFill="1" applyBorder="1" applyAlignment="1" applyProtection="1">
      <alignment vertical="center" wrapText="1"/>
      <protection locked="0"/>
    </xf>
    <xf numFmtId="164" fontId="5" fillId="5" borderId="8" xfId="0" applyNumberFormat="1" applyFont="1" applyFill="1" applyBorder="1" applyAlignment="1" applyProtection="1">
      <alignment horizontal="justify" vertical="center" wrapText="1"/>
      <protection locked="0"/>
    </xf>
    <xf numFmtId="0" fontId="2" fillId="6" borderId="10" xfId="0" applyFont="1" applyFill="1" applyBorder="1" applyAlignment="1" applyProtection="1">
      <alignment vertical="center" wrapText="1"/>
      <protection locked="0"/>
    </xf>
    <xf numFmtId="0" fontId="5" fillId="3" borderId="9" xfId="0" applyFont="1" applyFill="1" applyBorder="1" applyAlignment="1" applyProtection="1">
      <alignment vertical="center" wrapText="1"/>
      <protection locked="0"/>
    </xf>
    <xf numFmtId="164" fontId="5" fillId="3" borderId="1" xfId="0" applyNumberFormat="1" applyFont="1" applyFill="1" applyBorder="1" applyAlignment="1" applyProtection="1">
      <alignment horizontal="justify" vertical="center" wrapText="1"/>
      <protection locked="0"/>
    </xf>
    <xf numFmtId="0" fontId="0" fillId="3" borderId="0" xfId="0" applyFill="1" applyAlignment="1" applyProtection="1">
      <alignment horizontal="left"/>
      <protection locked="0"/>
    </xf>
    <xf numFmtId="0" fontId="7" fillId="3" borderId="0" xfId="0" applyFont="1" applyFill="1" applyAlignment="1" applyProtection="1">
      <alignment horizontal="left"/>
      <protection locked="0"/>
    </xf>
    <xf numFmtId="0" fontId="8" fillId="3" borderId="0" xfId="0" applyFont="1" applyFill="1" applyAlignment="1" applyProtection="1">
      <alignment horizontal="left"/>
      <protection locked="0"/>
    </xf>
    <xf numFmtId="0" fontId="8" fillId="3" borderId="0" xfId="0" applyFont="1" applyFill="1" applyProtection="1">
      <protection locked="0"/>
    </xf>
    <xf numFmtId="0" fontId="7" fillId="3" borderId="0" xfId="0" applyFont="1" applyFill="1" applyProtection="1">
      <protection locked="0"/>
    </xf>
    <xf numFmtId="0" fontId="1" fillId="3" borderId="1" xfId="0" applyFont="1" applyFill="1" applyBorder="1" applyAlignment="1" applyProtection="1">
      <alignment vertical="center" wrapText="1"/>
      <protection locked="0"/>
    </xf>
    <xf numFmtId="0" fontId="4" fillId="3" borderId="0" xfId="0" applyFont="1" applyFill="1" applyAlignment="1" applyProtection="1">
      <alignment vertical="center" wrapText="1"/>
      <protection locked="0"/>
    </xf>
    <xf numFmtId="0" fontId="5" fillId="3" borderId="24" xfId="0" applyFont="1" applyFill="1" applyBorder="1" applyAlignment="1" applyProtection="1">
      <alignment horizontal="justify" vertical="center" wrapText="1"/>
      <protection locked="0"/>
    </xf>
    <xf numFmtId="44" fontId="5" fillId="5" borderId="9" xfId="1" applyFont="1" applyFill="1" applyBorder="1" applyAlignment="1" applyProtection="1">
      <alignment horizontal="justify" vertical="center" wrapText="1"/>
      <protection locked="0"/>
    </xf>
    <xf numFmtId="44" fontId="5" fillId="5" borderId="25" xfId="1" applyFont="1" applyFill="1" applyBorder="1" applyAlignment="1" applyProtection="1">
      <alignment horizontal="justify" vertical="center" wrapText="1"/>
      <protection locked="0"/>
    </xf>
    <xf numFmtId="0" fontId="5" fillId="3" borderId="0" xfId="0" applyFont="1" applyFill="1" applyAlignment="1" applyProtection="1">
      <alignment horizontal="justify" vertical="center" wrapText="1"/>
      <protection locked="0"/>
    </xf>
    <xf numFmtId="0" fontId="5" fillId="3" borderId="19" xfId="0" applyFont="1" applyFill="1" applyBorder="1" applyAlignment="1" applyProtection="1">
      <alignment horizontal="justify" vertical="center" wrapText="1"/>
      <protection locked="0"/>
    </xf>
    <xf numFmtId="44" fontId="5" fillId="5" borderId="1" xfId="1" applyFont="1" applyFill="1" applyBorder="1" applyAlignment="1" applyProtection="1">
      <alignment horizontal="justify" vertical="center" wrapText="1"/>
      <protection locked="0"/>
    </xf>
    <xf numFmtId="44" fontId="5" fillId="5" borderId="20" xfId="1" applyFont="1" applyFill="1" applyBorder="1" applyAlignment="1" applyProtection="1">
      <alignment horizontal="justify" vertical="center" wrapText="1"/>
      <protection locked="0"/>
    </xf>
    <xf numFmtId="0" fontId="2" fillId="3" borderId="21" xfId="0" applyFont="1" applyFill="1" applyBorder="1" applyAlignment="1" applyProtection="1">
      <alignment vertical="center" wrapText="1"/>
      <protection locked="0"/>
    </xf>
    <xf numFmtId="44" fontId="5" fillId="3" borderId="0" xfId="0" applyNumberFormat="1" applyFont="1" applyFill="1" applyAlignment="1" applyProtection="1">
      <alignment horizontal="justify" vertical="center" wrapText="1"/>
      <protection locked="0"/>
    </xf>
    <xf numFmtId="0" fontId="1" fillId="3" borderId="0" xfId="0" applyFont="1" applyFill="1" applyAlignment="1" applyProtection="1">
      <alignment horizontal="justify" vertical="center" wrapText="1"/>
      <protection locked="0"/>
    </xf>
    <xf numFmtId="0" fontId="13" fillId="4" borderId="17" xfId="0" applyFont="1" applyFill="1" applyBorder="1" applyAlignment="1" applyProtection="1">
      <alignment horizontal="left" vertical="center"/>
      <protection locked="0"/>
    </xf>
    <xf numFmtId="0" fontId="13" fillId="4" borderId="27" xfId="0" applyFont="1" applyFill="1" applyBorder="1" applyAlignment="1" applyProtection="1">
      <alignment horizontal="center" vertical="center"/>
      <protection locked="0"/>
    </xf>
    <xf numFmtId="0" fontId="13" fillId="4" borderId="18" xfId="0" applyFont="1" applyFill="1" applyBorder="1" applyAlignment="1" applyProtection="1">
      <alignment horizontal="center" vertical="center"/>
      <protection locked="0"/>
    </xf>
    <xf numFmtId="0" fontId="5" fillId="3" borderId="19" xfId="0" applyFont="1" applyFill="1" applyBorder="1" applyAlignment="1" applyProtection="1">
      <alignment horizontal="left" vertical="center"/>
      <protection locked="0"/>
    </xf>
    <xf numFmtId="10" fontId="5" fillId="5" borderId="1" xfId="0" applyNumberFormat="1" applyFont="1" applyFill="1" applyBorder="1" applyAlignment="1" applyProtection="1">
      <alignment horizontal="right" vertical="center" wrapText="1"/>
      <protection locked="0"/>
    </xf>
    <xf numFmtId="0" fontId="0" fillId="0" borderId="20" xfId="0" applyBorder="1" applyAlignment="1" applyProtection="1">
      <alignment wrapText="1"/>
      <protection locked="0"/>
    </xf>
    <xf numFmtId="0" fontId="16" fillId="3" borderId="0" xfId="2" applyFill="1" applyAlignment="1" applyProtection="1">
      <alignment horizontal="left" vertical="center"/>
      <protection locked="0"/>
    </xf>
    <xf numFmtId="0" fontId="5" fillId="3" borderId="21" xfId="0" applyFont="1" applyFill="1" applyBorder="1" applyAlignment="1" applyProtection="1">
      <alignment horizontal="left" vertical="center"/>
      <protection locked="0"/>
    </xf>
    <xf numFmtId="10" fontId="5" fillId="5" borderId="22" xfId="0" applyNumberFormat="1" applyFont="1" applyFill="1" applyBorder="1" applyAlignment="1" applyProtection="1">
      <alignment horizontal="right" vertical="center" wrapText="1"/>
      <protection locked="0"/>
    </xf>
    <xf numFmtId="0" fontId="13" fillId="4" borderId="10" xfId="0" applyFont="1" applyFill="1" applyBorder="1" applyAlignment="1" applyProtection="1">
      <alignment horizontal="center" vertical="center"/>
      <protection locked="0"/>
    </xf>
    <xf numFmtId="0" fontId="13" fillId="4" borderId="11" xfId="0" applyFont="1" applyFill="1" applyBorder="1" applyAlignment="1" applyProtection="1">
      <alignment horizontal="center" vertical="center"/>
      <protection locked="0"/>
    </xf>
    <xf numFmtId="44" fontId="5" fillId="2" borderId="1" xfId="1" applyFont="1" applyFill="1" applyBorder="1" applyAlignment="1" applyProtection="1">
      <alignment horizontal="justify" vertical="center" wrapText="1"/>
      <protection locked="0"/>
    </xf>
    <xf numFmtId="10" fontId="5" fillId="2" borderId="1" xfId="1" applyNumberFormat="1" applyFont="1" applyFill="1" applyBorder="1" applyAlignment="1" applyProtection="1">
      <alignment horizontal="right" vertical="center" wrapText="1"/>
      <protection locked="0"/>
    </xf>
    <xf numFmtId="44" fontId="5" fillId="2" borderId="20" xfId="1" applyFont="1" applyFill="1" applyBorder="1" applyAlignment="1" applyProtection="1">
      <alignment horizontal="justify" vertical="center" wrapText="1"/>
      <protection locked="0"/>
    </xf>
    <xf numFmtId="0" fontId="5" fillId="3" borderId="61" xfId="0" applyFont="1" applyFill="1" applyBorder="1" applyAlignment="1" applyProtection="1">
      <alignment horizontal="justify" vertical="center" wrapText="1"/>
      <protection locked="0"/>
    </xf>
    <xf numFmtId="0" fontId="5" fillId="3" borderId="1" xfId="0" applyFont="1" applyFill="1" applyBorder="1" applyAlignment="1" applyProtection="1">
      <alignment horizontal="justify" vertical="center" wrapText="1"/>
      <protection locked="0"/>
    </xf>
    <xf numFmtId="0" fontId="0" fillId="3" borderId="1" xfId="0" applyFill="1" applyBorder="1" applyAlignment="1" applyProtection="1">
      <alignment wrapText="1"/>
      <protection locked="0"/>
    </xf>
    <xf numFmtId="0" fontId="15" fillId="2" borderId="0" xfId="0" applyFont="1" applyFill="1"/>
    <xf numFmtId="164" fontId="5" fillId="5" borderId="1" xfId="0" applyNumberFormat="1" applyFont="1" applyFill="1" applyBorder="1" applyAlignment="1">
      <alignment vertical="center" wrapText="1"/>
    </xf>
    <xf numFmtId="0" fontId="1" fillId="2" borderId="1" xfId="0" applyFont="1" applyFill="1" applyBorder="1" applyAlignment="1">
      <alignment vertical="center" wrapText="1"/>
    </xf>
    <xf numFmtId="44" fontId="2" fillId="6" borderId="11" xfId="0" applyNumberFormat="1" applyFont="1" applyFill="1" applyBorder="1" applyAlignment="1">
      <alignment vertical="center" wrapText="1"/>
    </xf>
    <xf numFmtId="44" fontId="2" fillId="6" borderId="12" xfId="0" applyNumberFormat="1" applyFont="1" applyFill="1" applyBorder="1" applyAlignment="1">
      <alignment vertical="center" wrapText="1"/>
    </xf>
    <xf numFmtId="164" fontId="5" fillId="2" borderId="8" xfId="0" applyNumberFormat="1" applyFont="1" applyFill="1" applyBorder="1" applyAlignment="1">
      <alignment horizontal="justify" vertical="center" wrapText="1"/>
    </xf>
    <xf numFmtId="171" fontId="2" fillId="6" borderId="11" xfId="0" applyNumberFormat="1" applyFont="1" applyFill="1" applyBorder="1" applyAlignment="1">
      <alignment vertical="center" wrapText="1"/>
    </xf>
    <xf numFmtId="44" fontId="5" fillId="2" borderId="22" xfId="0" applyNumberFormat="1" applyFont="1" applyFill="1" applyBorder="1" applyAlignment="1">
      <alignment horizontal="justify" vertical="center" wrapText="1"/>
    </xf>
    <xf numFmtId="44" fontId="5" fillId="2" borderId="23" xfId="0" applyNumberFormat="1" applyFont="1" applyFill="1" applyBorder="1" applyAlignment="1">
      <alignment horizontal="justify" vertical="center" wrapText="1"/>
    </xf>
    <xf numFmtId="0" fontId="13" fillId="4" borderId="11" xfId="0" applyFont="1" applyFill="1" applyBorder="1" applyAlignment="1">
      <alignment horizontal="center" vertical="center"/>
    </xf>
    <xf numFmtId="0" fontId="13" fillId="4" borderId="12" xfId="0" applyFont="1" applyFill="1" applyBorder="1" applyAlignment="1">
      <alignment horizontal="center" vertical="center"/>
    </xf>
    <xf numFmtId="44" fontId="5" fillId="2" borderId="9" xfId="1" applyFont="1" applyFill="1" applyBorder="1" applyAlignment="1" applyProtection="1">
      <alignment horizontal="justify" vertical="center" wrapText="1"/>
    </xf>
    <xf numFmtId="171" fontId="5" fillId="2" borderId="1" xfId="1" applyNumberFormat="1" applyFont="1" applyFill="1" applyBorder="1" applyAlignment="1" applyProtection="1">
      <alignment horizontal="justify" vertical="center" wrapText="1"/>
    </xf>
    <xf numFmtId="44" fontId="5" fillId="2" borderId="1" xfId="1" applyFont="1" applyFill="1" applyBorder="1" applyAlignment="1" applyProtection="1">
      <alignment horizontal="justify" vertical="center" wrapText="1"/>
    </xf>
    <xf numFmtId="44" fontId="5" fillId="2" borderId="20" xfId="1" applyFont="1" applyFill="1" applyBorder="1" applyAlignment="1" applyProtection="1">
      <alignment horizontal="justify" vertical="center" wrapText="1"/>
    </xf>
    <xf numFmtId="44" fontId="5" fillId="2" borderId="8" xfId="1" applyFont="1" applyFill="1" applyBorder="1" applyAlignment="1" applyProtection="1">
      <alignment horizontal="justify" vertical="center" wrapText="1"/>
    </xf>
    <xf numFmtId="44" fontId="5" fillId="2" borderId="22" xfId="1" applyFont="1" applyFill="1" applyBorder="1" applyAlignment="1" applyProtection="1">
      <alignment horizontal="justify" vertical="center" wrapText="1"/>
    </xf>
    <xf numFmtId="44" fontId="5" fillId="2" borderId="23" xfId="1" applyFont="1" applyFill="1" applyBorder="1" applyAlignment="1" applyProtection="1">
      <alignment horizontal="justify" vertical="center" wrapText="1"/>
    </xf>
    <xf numFmtId="0" fontId="0" fillId="3" borderId="1" xfId="0" applyFill="1" applyBorder="1" applyAlignment="1">
      <alignment horizontal="center" vertical="center"/>
    </xf>
    <xf numFmtId="0" fontId="0" fillId="2" borderId="1" xfId="0" applyFill="1" applyBorder="1" applyAlignment="1">
      <alignment horizontal="center" vertical="center"/>
    </xf>
    <xf numFmtId="10" fontId="5" fillId="2" borderId="1" xfId="1" applyNumberFormat="1" applyFont="1" applyFill="1" applyBorder="1" applyAlignment="1" applyProtection="1">
      <alignment horizontal="right" vertical="center" wrapText="1"/>
    </xf>
    <xf numFmtId="0" fontId="15" fillId="13" borderId="0" xfId="0" applyFont="1" applyFill="1" applyAlignment="1">
      <alignment horizontal="left"/>
    </xf>
    <xf numFmtId="0" fontId="26" fillId="14" borderId="63" xfId="0" applyFont="1" applyFill="1" applyBorder="1" applyAlignment="1">
      <alignment horizontal="left" vertical="center"/>
    </xf>
    <xf numFmtId="0" fontId="15" fillId="14" borderId="63" xfId="0" applyFont="1" applyFill="1" applyBorder="1" applyAlignment="1">
      <alignment horizontal="left" vertical="center" wrapText="1"/>
    </xf>
    <xf numFmtId="0" fontId="15" fillId="14" borderId="63" xfId="0" quotePrefix="1" applyFont="1" applyFill="1" applyBorder="1" applyAlignment="1">
      <alignment horizontal="left" vertical="center"/>
    </xf>
    <xf numFmtId="172" fontId="15" fillId="14" borderId="63" xfId="0" quotePrefix="1" applyNumberFormat="1" applyFont="1" applyFill="1" applyBorder="1" applyAlignment="1">
      <alignment horizontal="left" vertical="center"/>
    </xf>
    <xf numFmtId="0" fontId="0" fillId="13" borderId="0" xfId="0" applyFill="1" applyAlignment="1">
      <alignment horizontal="left"/>
    </xf>
    <xf numFmtId="0" fontId="15" fillId="14" borderId="64" xfId="0" applyFont="1" applyFill="1" applyBorder="1" applyAlignment="1">
      <alignment horizontal="left" vertical="center" wrapText="1"/>
    </xf>
    <xf numFmtId="0" fontId="15" fillId="14" borderId="65" xfId="0" applyFont="1" applyFill="1" applyBorder="1" applyAlignment="1">
      <alignment horizontal="left" vertical="center" wrapText="1"/>
    </xf>
    <xf numFmtId="0" fontId="15" fillId="14" borderId="66" xfId="0" applyFont="1" applyFill="1" applyBorder="1" applyAlignment="1">
      <alignment horizontal="left" vertical="center" wrapText="1"/>
    </xf>
    <xf numFmtId="0" fontId="35" fillId="12" borderId="0" xfId="0" applyFont="1" applyFill="1" applyAlignment="1">
      <alignment horizontal="center" vertical="center" wrapText="1"/>
    </xf>
    <xf numFmtId="0" fontId="35" fillId="12" borderId="0" xfId="0" applyFont="1" applyFill="1" applyAlignment="1">
      <alignment horizontal="center" vertical="center"/>
    </xf>
    <xf numFmtId="0" fontId="35" fillId="12" borderId="62" xfId="0" applyFont="1" applyFill="1" applyBorder="1" applyAlignment="1">
      <alignment horizontal="center" vertical="center"/>
    </xf>
    <xf numFmtId="0" fontId="26" fillId="14" borderId="64" xfId="0" applyFont="1" applyFill="1" applyBorder="1" applyAlignment="1">
      <alignment horizontal="center" vertical="center"/>
    </xf>
    <xf numFmtId="0" fontId="26" fillId="14" borderId="65" xfId="0" applyFont="1" applyFill="1" applyBorder="1" applyAlignment="1">
      <alignment horizontal="center" vertical="center"/>
    </xf>
    <xf numFmtId="0" fontId="26" fillId="14" borderId="66" xfId="0" applyFont="1" applyFill="1" applyBorder="1" applyAlignment="1">
      <alignment horizontal="center" vertical="center"/>
    </xf>
    <xf numFmtId="0" fontId="15" fillId="14" borderId="65" xfId="0" applyFont="1" applyFill="1" applyBorder="1" applyAlignment="1">
      <alignment horizontal="left" vertical="center"/>
    </xf>
    <xf numFmtId="0" fontId="15" fillId="14" borderId="66" xfId="0" applyFont="1" applyFill="1" applyBorder="1" applyAlignment="1">
      <alignment horizontal="left" vertical="center"/>
    </xf>
    <xf numFmtId="0" fontId="13" fillId="4" borderId="15" xfId="0" applyFont="1" applyFill="1" applyBorder="1" applyAlignment="1" applyProtection="1">
      <alignment horizontal="center" vertical="center" wrapText="1"/>
      <protection locked="0"/>
    </xf>
    <xf numFmtId="0" fontId="13" fillId="4" borderId="16" xfId="0" applyFont="1" applyFill="1" applyBorder="1" applyAlignment="1" applyProtection="1">
      <alignment horizontal="center" vertical="center" wrapText="1"/>
      <protection locked="0"/>
    </xf>
    <xf numFmtId="0" fontId="13" fillId="4" borderId="3" xfId="0" applyFont="1" applyFill="1" applyBorder="1" applyAlignment="1" applyProtection="1">
      <alignment horizontal="center" vertical="center" wrapText="1"/>
      <protection locked="0"/>
    </xf>
    <xf numFmtId="0" fontId="1" fillId="3" borderId="4" xfId="0" applyFont="1" applyFill="1" applyBorder="1" applyAlignment="1" applyProtection="1">
      <alignment horizontal="left" vertical="center" wrapText="1"/>
      <protection locked="0"/>
    </xf>
    <xf numFmtId="0" fontId="1" fillId="3" borderId="5" xfId="0" applyFont="1" applyFill="1" applyBorder="1" applyAlignment="1" applyProtection="1">
      <alignment horizontal="left" vertical="center" wrapText="1"/>
      <protection locked="0"/>
    </xf>
    <xf numFmtId="0" fontId="1" fillId="3" borderId="6" xfId="0" applyFont="1" applyFill="1" applyBorder="1" applyAlignment="1" applyProtection="1">
      <alignment horizontal="left" vertical="center" wrapText="1"/>
      <protection locked="0"/>
    </xf>
    <xf numFmtId="0" fontId="30" fillId="3" borderId="39" xfId="0" applyFont="1" applyFill="1" applyBorder="1" applyAlignment="1" applyProtection="1">
      <alignment horizontal="left" vertical="center" wrapText="1"/>
      <protection locked="0"/>
    </xf>
    <xf numFmtId="0" fontId="30" fillId="3" borderId="0" xfId="0" applyFont="1" applyFill="1" applyAlignment="1" applyProtection="1">
      <alignment horizontal="left" vertical="center" wrapText="1"/>
      <protection locked="0"/>
    </xf>
    <xf numFmtId="0" fontId="13" fillId="4" borderId="13" xfId="0" applyFont="1" applyFill="1" applyBorder="1" applyAlignment="1" applyProtection="1">
      <alignment horizontal="center" vertical="center" wrapText="1"/>
      <protection locked="0"/>
    </xf>
    <xf numFmtId="0" fontId="13" fillId="4" borderId="14" xfId="0" applyFont="1" applyFill="1" applyBorder="1" applyAlignment="1" applyProtection="1">
      <alignment horizontal="center" vertical="center" wrapText="1"/>
      <protection locked="0"/>
    </xf>
    <xf numFmtId="0" fontId="13" fillId="4" borderId="2" xfId="0" applyFont="1" applyFill="1" applyBorder="1" applyAlignment="1" applyProtection="1">
      <alignment horizontal="center" vertical="center" wrapText="1"/>
      <protection locked="0"/>
    </xf>
    <xf numFmtId="0" fontId="13" fillId="4" borderId="7" xfId="0" applyFont="1" applyFill="1" applyBorder="1" applyAlignment="1" applyProtection="1">
      <alignment horizontal="center" vertical="center"/>
      <protection locked="0"/>
    </xf>
    <xf numFmtId="0" fontId="13" fillId="4" borderId="0" xfId="0" applyFont="1" applyFill="1" applyAlignment="1" applyProtection="1">
      <alignment horizontal="center" vertical="center"/>
      <protection locked="0"/>
    </xf>
    <xf numFmtId="0" fontId="1" fillId="3" borderId="1" xfId="0" applyFont="1" applyFill="1" applyBorder="1" applyAlignment="1" applyProtection="1">
      <alignment horizontal="center" vertical="center" wrapText="1"/>
      <protection locked="0"/>
    </xf>
    <xf numFmtId="0" fontId="1" fillId="3" borderId="0" xfId="0" applyFont="1" applyFill="1" applyAlignment="1" applyProtection="1">
      <alignment horizontal="left" vertical="center" wrapText="1"/>
      <protection locked="0"/>
    </xf>
    <xf numFmtId="165" fontId="10" fillId="0" borderId="8" xfId="0" applyNumberFormat="1" applyFont="1" applyBorder="1" applyAlignment="1">
      <alignment horizontal="center" vertical="center"/>
    </xf>
    <xf numFmtId="165" fontId="10" fillId="0" borderId="33" xfId="0" applyNumberFormat="1" applyFont="1" applyBorder="1" applyAlignment="1">
      <alignment horizontal="center" vertical="center"/>
    </xf>
    <xf numFmtId="165" fontId="10" fillId="0" borderId="9" xfId="0" applyNumberFormat="1" applyFont="1" applyBorder="1" applyAlignment="1">
      <alignment horizontal="center" vertical="center"/>
    </xf>
    <xf numFmtId="0" fontId="0" fillId="0" borderId="38" xfId="0" applyBorder="1" applyAlignment="1">
      <alignment horizontal="left" vertical="center"/>
    </xf>
    <xf numFmtId="0" fontId="0" fillId="0" borderId="40" xfId="0" applyBorder="1" applyAlignment="1">
      <alignment horizontal="left" vertical="center"/>
    </xf>
    <xf numFmtId="0" fontId="0" fillId="0" borderId="7" xfId="0" applyBorder="1" applyAlignment="1">
      <alignment horizontal="left" vertical="center"/>
    </xf>
    <xf numFmtId="0" fontId="0" fillId="0" borderId="43" xfId="0" applyBorder="1" applyAlignment="1">
      <alignment horizontal="left" vertical="center"/>
    </xf>
    <xf numFmtId="0" fontId="0" fillId="0" borderId="41" xfId="0" applyBorder="1" applyAlignment="1">
      <alignment horizontal="left" vertical="center"/>
    </xf>
    <xf numFmtId="0" fontId="0" fillId="0" borderId="42" xfId="0" applyBorder="1" applyAlignment="1">
      <alignment horizontal="left" vertical="center"/>
    </xf>
    <xf numFmtId="0" fontId="0" fillId="0" borderId="7" xfId="0" applyBorder="1" applyAlignment="1">
      <alignment horizontal="left" wrapText="1"/>
    </xf>
    <xf numFmtId="0" fontId="0" fillId="0" borderId="0" xfId="0" applyAlignment="1">
      <alignment horizontal="left" wrapText="1"/>
    </xf>
    <xf numFmtId="0" fontId="15" fillId="0" borderId="7" xfId="0" applyFont="1" applyBorder="1" applyAlignment="1">
      <alignment horizontal="left" vertical="center" wrapText="1"/>
    </xf>
    <xf numFmtId="0" fontId="15" fillId="0" borderId="0" xfId="0" applyFont="1" applyAlignment="1">
      <alignment horizontal="left" vertical="center" wrapText="1"/>
    </xf>
    <xf numFmtId="0" fontId="15" fillId="0" borderId="7" xfId="0" applyFont="1" applyBorder="1" applyAlignment="1">
      <alignment horizontal="left"/>
    </xf>
    <xf numFmtId="0" fontId="15" fillId="0" borderId="0" xfId="0" applyFont="1" applyAlignment="1">
      <alignment horizontal="left"/>
    </xf>
  </cellXfs>
  <cellStyles count="7">
    <cellStyle name="Comma 2" xfId="4" xr:uid="{3E431D86-B249-4BB8-BEF5-08239E68945E}"/>
    <cellStyle name="Currency 2" xfId="6" xr:uid="{FD5D8FC1-4246-4EC2-8EA5-6F26979C75EE}"/>
    <cellStyle name="Hipervínculo" xfId="2" builtinId="8"/>
    <cellStyle name="Moneda" xfId="1" builtinId="4"/>
    <cellStyle name="Neutral 2" xfId="5" xr:uid="{2282E8A5-D160-4C72-9386-317366F97662}"/>
    <cellStyle name="Normal" xfId="0" builtinId="0"/>
    <cellStyle name="Porcentaje" xfId="3" builtinId="5"/>
  </cellStyles>
  <dxfs count="18">
    <dxf>
      <fill>
        <patternFill>
          <bgColor theme="1"/>
        </patternFill>
      </fill>
    </dxf>
    <dxf>
      <fill>
        <patternFill>
          <bgColor theme="1"/>
        </patternFill>
      </fill>
    </dxf>
    <dxf>
      <fill>
        <patternFill>
          <bgColor theme="1"/>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theme="1"/>
        </patternFill>
      </fill>
    </dxf>
    <dxf>
      <fill>
        <patternFill>
          <bgColor theme="1"/>
        </patternFill>
      </fill>
    </dxf>
    <dxf>
      <fill>
        <patternFill>
          <bgColor theme="1"/>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ustomXml" Target="../customXml/item1.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net1.cec.eu.int\COMP\Users\ChenZ22\_Migration\W73B9N6R1\Documents\Calalysts%20-%20Battery%20Material%20Projects\IPCEI\EBMI-CAM_BBML_Subsidies_V3.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net1.cec.eu.int\COMP\Users\ChenZ22\_Migration\W73B9N6R1\Documents\Calalysts%20-%20Battery%20Material%20Projects\IPCEI\EBMI-CAM_BBML_Subsidies_V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CAM1"/>
      <sheetName val="CAM1_Report"/>
      <sheetName val="Invest"/>
      <sheetName val="CAM_PCAM Vol Dev Update"/>
      <sheetName val="CAM Price Assumptions"/>
      <sheetName val="VolPrice"/>
      <sheetName val="VarCost1"/>
      <sheetName val="FixedCost"/>
      <sheetName val="WorkingCap"/>
      <sheetName val="wkst"/>
      <sheetName val="CAM Variable Costs"/>
      <sheetName val="Other CAM Cost Assumption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CAM1"/>
      <sheetName val="CAM1_Report"/>
      <sheetName val="Invest"/>
      <sheetName val="CAM_PCAM Vol Dev Update"/>
      <sheetName val="CAM Price Assumptions"/>
      <sheetName val="VolPrice"/>
      <sheetName val="VarCost1"/>
      <sheetName val="FixedCost"/>
      <sheetName val="WorkingCap"/>
      <sheetName val="wkst"/>
      <sheetName val="CAM Variable Costs"/>
      <sheetName val="Other CAM Cost Assumption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pages.stern.nyu.edu/~adamodar/" TargetMode="External"/><Relationship Id="rId1" Type="http://schemas.openxmlformats.org/officeDocument/2006/relationships/hyperlink" Target="https://eur-lex.europa.eu/legal-content/EN/TXT/?uri=uriserv%3AOJ.C_.2021.528.01.0010.01.ENG&amp;toc=OJ%3AC%3A2021%3A528%3ATOC"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pages.stern.nyu.edu/~adamodar/" TargetMode="External"/><Relationship Id="rId1" Type="http://schemas.openxmlformats.org/officeDocument/2006/relationships/hyperlink" Target="https://eur-lex.europa.eu/legal-content/EN/TXT/?uri=uriserv%3AOJ.C_.2021.528.01.0010.01.ENG&amp;toc=OJ%3AC%3A2021%3A528%3ATOC"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57E42A-2B97-4E10-8A43-2EE3DA25DAD3}">
  <sheetPr>
    <tabColor rgb="FF004494"/>
  </sheetPr>
  <dimension ref="A1:F30"/>
  <sheetViews>
    <sheetView zoomScaleNormal="100" workbookViewId="0">
      <selection activeCell="H11" sqref="H11"/>
    </sheetView>
  </sheetViews>
  <sheetFormatPr defaultColWidth="9.42578125" defaultRowHeight="14.25"/>
  <cols>
    <col min="1" max="1" width="23.140625" style="213" customWidth="1"/>
    <col min="2" max="6" width="22.42578125" style="213" customWidth="1"/>
    <col min="7" max="16384" width="9.42578125" style="213"/>
  </cols>
  <sheetData>
    <row r="1" spans="1:6">
      <c r="A1" s="222" t="s">
        <v>0</v>
      </c>
      <c r="B1" s="223"/>
      <c r="C1" s="223"/>
      <c r="D1" s="223"/>
      <c r="E1" s="223"/>
      <c r="F1" s="223"/>
    </row>
    <row r="2" spans="1:6" ht="15" customHeight="1">
      <c r="A2" s="223"/>
      <c r="B2" s="223"/>
      <c r="C2" s="223"/>
      <c r="D2" s="223"/>
      <c r="E2" s="223"/>
      <c r="F2" s="223"/>
    </row>
    <row r="3" spans="1:6" ht="15" customHeight="1">
      <c r="A3" s="223"/>
      <c r="B3" s="223"/>
      <c r="C3" s="223"/>
      <c r="D3" s="223"/>
      <c r="E3" s="223"/>
      <c r="F3" s="223"/>
    </row>
    <row r="4" spans="1:6" ht="15" customHeight="1">
      <c r="A4" s="223"/>
      <c r="B4" s="223"/>
      <c r="C4" s="223"/>
      <c r="D4" s="223"/>
      <c r="E4" s="223"/>
      <c r="F4" s="223"/>
    </row>
    <row r="5" spans="1:6">
      <c r="A5" s="224"/>
      <c r="B5" s="224"/>
      <c r="C5" s="224"/>
      <c r="D5" s="224"/>
      <c r="E5" s="224"/>
      <c r="F5" s="224"/>
    </row>
    <row r="6" spans="1:6" ht="33.75" customHeight="1">
      <c r="A6" s="214" t="s">
        <v>1</v>
      </c>
      <c r="B6" s="215" t="s">
        <v>2</v>
      </c>
      <c r="C6" s="214" t="s">
        <v>3</v>
      </c>
      <c r="D6" s="216" t="s">
        <v>4</v>
      </c>
      <c r="E6" s="214" t="s">
        <v>5</v>
      </c>
      <c r="F6" s="217">
        <v>45474</v>
      </c>
    </row>
    <row r="7" spans="1:6" ht="45" customHeight="1">
      <c r="A7" s="225" t="s">
        <v>6</v>
      </c>
      <c r="B7" s="226"/>
      <c r="C7" s="226"/>
      <c r="D7" s="226"/>
      <c r="E7" s="226"/>
      <c r="F7" s="227"/>
    </row>
    <row r="8" spans="1:6" ht="33.75" customHeight="1">
      <c r="A8" s="215" t="s">
        <v>7</v>
      </c>
      <c r="B8" s="219" t="s">
        <v>8</v>
      </c>
      <c r="C8" s="220"/>
      <c r="D8" s="220"/>
      <c r="E8" s="220"/>
      <c r="F8" s="221"/>
    </row>
    <row r="9" spans="1:6" ht="33.75" customHeight="1">
      <c r="A9" s="215" t="s">
        <v>7</v>
      </c>
      <c r="B9" s="219" t="s">
        <v>9</v>
      </c>
      <c r="C9" s="220"/>
      <c r="D9" s="220"/>
      <c r="E9" s="220"/>
      <c r="F9" s="221"/>
    </row>
    <row r="10" spans="1:6" ht="48.75" customHeight="1">
      <c r="A10" s="215" t="s">
        <v>7</v>
      </c>
      <c r="B10" s="219" t="s">
        <v>10</v>
      </c>
      <c r="C10" s="220"/>
      <c r="D10" s="220"/>
      <c r="E10" s="220"/>
      <c r="F10" s="221"/>
    </row>
    <row r="11" spans="1:6" ht="78.75" customHeight="1">
      <c r="A11" s="215" t="s">
        <v>7</v>
      </c>
      <c r="B11" s="219" t="s">
        <v>11</v>
      </c>
      <c r="C11" s="220"/>
      <c r="D11" s="220"/>
      <c r="E11" s="220"/>
      <c r="F11" s="221"/>
    </row>
    <row r="12" spans="1:6" ht="33.75" customHeight="1">
      <c r="A12" s="215" t="s">
        <v>7</v>
      </c>
      <c r="B12" s="219" t="s">
        <v>12</v>
      </c>
      <c r="C12" s="220"/>
      <c r="D12" s="220"/>
      <c r="E12" s="220"/>
      <c r="F12" s="221"/>
    </row>
    <row r="13" spans="1:6" ht="33.75" customHeight="1">
      <c r="A13" s="215" t="s">
        <v>7</v>
      </c>
      <c r="B13" s="219" t="s">
        <v>13</v>
      </c>
      <c r="C13" s="220"/>
      <c r="D13" s="220"/>
      <c r="E13" s="220"/>
      <c r="F13" s="221"/>
    </row>
    <row r="14" spans="1:6" ht="18.75" customHeight="1">
      <c r="A14" s="215" t="s">
        <v>14</v>
      </c>
      <c r="B14" s="219" t="s">
        <v>15</v>
      </c>
      <c r="C14" s="220"/>
      <c r="D14" s="220"/>
      <c r="E14" s="220"/>
      <c r="F14" s="221"/>
    </row>
    <row r="15" spans="1:6" ht="63.75" customHeight="1">
      <c r="A15" s="215" t="s">
        <v>16</v>
      </c>
      <c r="B15" s="219" t="s">
        <v>17</v>
      </c>
      <c r="C15" s="220"/>
      <c r="D15" s="220"/>
      <c r="E15" s="220"/>
      <c r="F15" s="221"/>
    </row>
    <row r="16" spans="1:6" ht="63.75" customHeight="1">
      <c r="A16" s="215" t="s">
        <v>16</v>
      </c>
      <c r="B16" s="219" t="s">
        <v>18</v>
      </c>
      <c r="C16" s="220"/>
      <c r="D16" s="220"/>
      <c r="E16" s="220"/>
      <c r="F16" s="221"/>
    </row>
    <row r="17" spans="1:6" ht="44.1" customHeight="1">
      <c r="A17" s="215" t="s">
        <v>16</v>
      </c>
      <c r="B17" s="219" t="s">
        <v>19</v>
      </c>
      <c r="C17" s="220"/>
      <c r="D17" s="220"/>
      <c r="E17" s="220"/>
      <c r="F17" s="221"/>
    </row>
    <row r="18" spans="1:6" ht="18.75" customHeight="1">
      <c r="A18" s="215" t="s">
        <v>16</v>
      </c>
      <c r="B18" s="219" t="s">
        <v>20</v>
      </c>
      <c r="C18" s="220"/>
      <c r="D18" s="220"/>
      <c r="E18" s="220"/>
      <c r="F18" s="221"/>
    </row>
    <row r="19" spans="1:6" s="218" customFormat="1" ht="63.75" customHeight="1">
      <c r="A19" s="215" t="s">
        <v>16</v>
      </c>
      <c r="B19" s="219" t="s">
        <v>21</v>
      </c>
      <c r="C19" s="220"/>
      <c r="D19" s="220"/>
      <c r="E19" s="220"/>
      <c r="F19" s="221"/>
    </row>
    <row r="20" spans="1:6" ht="63.75" customHeight="1">
      <c r="A20" s="215" t="s">
        <v>16</v>
      </c>
      <c r="B20" s="219" t="s">
        <v>22</v>
      </c>
      <c r="C20" s="220"/>
      <c r="D20" s="220"/>
      <c r="E20" s="220"/>
      <c r="F20" s="221"/>
    </row>
    <row r="21" spans="1:6" ht="77.099999999999994" customHeight="1">
      <c r="A21" s="215" t="s">
        <v>16</v>
      </c>
      <c r="B21" s="219" t="s">
        <v>23</v>
      </c>
      <c r="C21" s="220"/>
      <c r="D21" s="220"/>
      <c r="E21" s="220"/>
      <c r="F21" s="221"/>
    </row>
    <row r="22" spans="1:6" ht="33.75" customHeight="1">
      <c r="A22" s="215" t="s">
        <v>16</v>
      </c>
      <c r="B22" s="219" t="s">
        <v>24</v>
      </c>
      <c r="C22" s="220"/>
      <c r="D22" s="220"/>
      <c r="E22" s="220"/>
      <c r="F22" s="221"/>
    </row>
    <row r="23" spans="1:6" ht="48.75" customHeight="1">
      <c r="A23" s="215" t="s">
        <v>16</v>
      </c>
      <c r="B23" s="219" t="s">
        <v>25</v>
      </c>
      <c r="C23" s="220"/>
      <c r="D23" s="220"/>
      <c r="E23" s="220"/>
      <c r="F23" s="221"/>
    </row>
    <row r="24" spans="1:6" ht="33.75" customHeight="1">
      <c r="A24" s="215" t="s">
        <v>16</v>
      </c>
      <c r="B24" s="219" t="s">
        <v>26</v>
      </c>
      <c r="C24" s="220"/>
      <c r="D24" s="220"/>
      <c r="E24" s="220"/>
      <c r="F24" s="221"/>
    </row>
    <row r="25" spans="1:6" ht="63.75" customHeight="1">
      <c r="A25" s="215" t="s">
        <v>27</v>
      </c>
      <c r="B25" s="219" t="s">
        <v>28</v>
      </c>
      <c r="C25" s="220"/>
      <c r="D25" s="220"/>
      <c r="E25" s="220"/>
      <c r="F25" s="221"/>
    </row>
    <row r="26" spans="1:6" ht="48.75" customHeight="1">
      <c r="A26" s="215" t="s">
        <v>29</v>
      </c>
      <c r="B26" s="219" t="s">
        <v>30</v>
      </c>
      <c r="C26" s="220"/>
      <c r="D26" s="220"/>
      <c r="E26" s="220"/>
      <c r="F26" s="221"/>
    </row>
    <row r="27" spans="1:6" ht="33.75" customHeight="1">
      <c r="A27" s="215" t="s">
        <v>29</v>
      </c>
      <c r="B27" s="219" t="s">
        <v>31</v>
      </c>
      <c r="C27" s="220"/>
      <c r="D27" s="220"/>
      <c r="E27" s="220"/>
      <c r="F27" s="221"/>
    </row>
    <row r="28" spans="1:6" ht="44.1" customHeight="1">
      <c r="A28" s="215" t="s">
        <v>32</v>
      </c>
      <c r="B28" s="219" t="s">
        <v>33</v>
      </c>
      <c r="C28" s="228"/>
      <c r="D28" s="228"/>
      <c r="E28" s="228"/>
      <c r="F28" s="229"/>
    </row>
    <row r="29" spans="1:6" ht="44.1" customHeight="1">
      <c r="A29" s="215" t="s">
        <v>34</v>
      </c>
      <c r="B29" s="219" t="s">
        <v>35</v>
      </c>
      <c r="C29" s="228"/>
      <c r="D29" s="228"/>
      <c r="E29" s="228"/>
      <c r="F29" s="229"/>
    </row>
    <row r="30" spans="1:6" ht="33.75" customHeight="1">
      <c r="A30" s="215" t="s">
        <v>34</v>
      </c>
      <c r="B30" s="219" t="s">
        <v>36</v>
      </c>
      <c r="C30" s="228"/>
      <c r="D30" s="228"/>
      <c r="E30" s="228"/>
      <c r="F30" s="229"/>
    </row>
  </sheetData>
  <sheetProtection algorithmName="SHA-512" hashValue="tKRlrYELBhBix6Mf8hmzgjQi700n7bdC+l4kWh70PR1A6ipnxGIzznQixWOLdA0ShuGYa4Z3BChVPpD/hAAJiA==" saltValue="tdm1Y9gbCbweJkhwUyIbaQ==" spinCount="100000" sheet="1" objects="1" scenarios="1"/>
  <mergeCells count="25">
    <mergeCell ref="B30:F30"/>
    <mergeCell ref="B24:F24"/>
    <mergeCell ref="B25:F25"/>
    <mergeCell ref="B26:F26"/>
    <mergeCell ref="B27:F27"/>
    <mergeCell ref="B28:F28"/>
    <mergeCell ref="B29:F29"/>
    <mergeCell ref="B23:F23"/>
    <mergeCell ref="B12:F12"/>
    <mergeCell ref="B13:F13"/>
    <mergeCell ref="B14:F14"/>
    <mergeCell ref="B15:F15"/>
    <mergeCell ref="B16:F16"/>
    <mergeCell ref="B17:F17"/>
    <mergeCell ref="B18:F18"/>
    <mergeCell ref="B19:F19"/>
    <mergeCell ref="B20:F20"/>
    <mergeCell ref="B21:F21"/>
    <mergeCell ref="B22:F22"/>
    <mergeCell ref="B11:F11"/>
    <mergeCell ref="A1:F5"/>
    <mergeCell ref="A7:F7"/>
    <mergeCell ref="B8:F8"/>
    <mergeCell ref="B9:F9"/>
    <mergeCell ref="B10:F10"/>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707204-B4F5-4097-B8FC-28B3D0DD6D69}">
  <dimension ref="B2:AX94"/>
  <sheetViews>
    <sheetView showGridLines="0" zoomScale="80" zoomScaleNormal="80" workbookViewId="0">
      <selection activeCell="D76" sqref="D76"/>
    </sheetView>
  </sheetViews>
  <sheetFormatPr defaultColWidth="8.7109375" defaultRowHeight="14.25"/>
  <cols>
    <col min="1" max="1" width="8.7109375" style="131"/>
    <col min="2" max="2" width="56.42578125" style="131" customWidth="1"/>
    <col min="3" max="3" width="17.28515625" style="131" customWidth="1"/>
    <col min="4" max="4" width="35" style="131" customWidth="1"/>
    <col min="5" max="5" width="17.42578125" style="131" customWidth="1"/>
    <col min="6" max="13" width="17.7109375" style="131" customWidth="1"/>
    <col min="14" max="15" width="8.7109375" style="131"/>
    <col min="16" max="16" width="10.28515625" style="131" bestFit="1" customWidth="1"/>
    <col min="17" max="16384" width="8.7109375" style="131"/>
  </cols>
  <sheetData>
    <row r="2" spans="2:9" ht="15">
      <c r="B2" s="130" t="s">
        <v>37</v>
      </c>
    </row>
    <row r="3" spans="2:9" ht="15">
      <c r="B3" s="130"/>
      <c r="G3" s="132"/>
      <c r="H3" s="131" t="s">
        <v>38</v>
      </c>
    </row>
    <row r="4" spans="2:9" ht="15">
      <c r="B4" s="133" t="s">
        <v>39</v>
      </c>
      <c r="C4" s="133" t="s">
        <v>40</v>
      </c>
      <c r="D4" s="133" t="s">
        <v>41</v>
      </c>
      <c r="E4" s="241" t="s">
        <v>42</v>
      </c>
      <c r="F4" s="242"/>
      <c r="G4" s="134" t="s">
        <v>43</v>
      </c>
      <c r="H4" s="131" t="s">
        <v>44</v>
      </c>
    </row>
    <row r="5" spans="2:9" ht="82.5" customHeight="1">
      <c r="B5" s="135" t="s">
        <v>45</v>
      </c>
      <c r="C5" s="5"/>
      <c r="D5" s="5"/>
      <c r="E5" s="243" t="s">
        <v>46</v>
      </c>
      <c r="F5" s="243"/>
    </row>
    <row r="6" spans="2:9" ht="82.5" customHeight="1">
      <c r="B6" s="135" t="s">
        <v>47</v>
      </c>
      <c r="C6" s="5"/>
      <c r="D6" s="5"/>
      <c r="E6" s="243" t="s">
        <v>48</v>
      </c>
      <c r="F6" s="243"/>
    </row>
    <row r="7" spans="2:9" ht="82.5" customHeight="1">
      <c r="B7" s="135" t="s">
        <v>49</v>
      </c>
      <c r="C7" s="5"/>
      <c r="D7" s="5"/>
      <c r="E7" s="243" t="s">
        <v>50</v>
      </c>
      <c r="F7" s="243"/>
    </row>
    <row r="8" spans="2:9" ht="15">
      <c r="B8" s="136"/>
      <c r="C8" s="3"/>
      <c r="D8" s="3"/>
      <c r="E8" s="137"/>
    </row>
    <row r="9" spans="2:9">
      <c r="B9" s="138" t="s">
        <v>51</v>
      </c>
      <c r="C9" s="192">
        <f>MAX(D5:D7)-MIN(C5:C7)+1</f>
        <v>1</v>
      </c>
      <c r="D9" s="2"/>
    </row>
    <row r="10" spans="2:9">
      <c r="D10" s="3"/>
    </row>
    <row r="11" spans="2:9" ht="15">
      <c r="B11" s="130" t="s">
        <v>52</v>
      </c>
    </row>
    <row r="12" spans="2:9" ht="15" thickBot="1"/>
    <row r="13" spans="2:9" ht="28.5" customHeight="1" thickBot="1">
      <c r="B13" s="139" t="s">
        <v>53</v>
      </c>
      <c r="C13" s="140" t="s">
        <v>54</v>
      </c>
      <c r="D13" s="141" t="s">
        <v>55</v>
      </c>
      <c r="E13" s="244" t="s">
        <v>56</v>
      </c>
      <c r="F13" s="244"/>
      <c r="G13" s="244"/>
      <c r="H13" s="244"/>
      <c r="I13" s="244"/>
    </row>
    <row r="14" spans="2:9" ht="15" thickBot="1">
      <c r="B14" s="238" t="s">
        <v>57</v>
      </c>
      <c r="C14" s="239"/>
      <c r="D14" s="240"/>
      <c r="E14" s="244"/>
      <c r="F14" s="244"/>
      <c r="G14" s="244"/>
      <c r="H14" s="244"/>
      <c r="I14" s="244"/>
    </row>
    <row r="15" spans="2:9" ht="15">
      <c r="B15" s="142" t="s">
        <v>58</v>
      </c>
      <c r="C15" s="143"/>
      <c r="D15" s="143"/>
      <c r="E15" s="244"/>
      <c r="F15" s="244"/>
      <c r="G15" s="244"/>
      <c r="H15" s="244"/>
      <c r="I15" s="244"/>
    </row>
    <row r="16" spans="2:9" ht="15">
      <c r="B16" s="144" t="s">
        <v>59</v>
      </c>
      <c r="C16" s="145"/>
      <c r="D16" s="193" t="str">
        <f>IFERROR((C16/D17*D18),"0")</f>
        <v>0</v>
      </c>
      <c r="E16" s="244"/>
      <c r="F16" s="244"/>
      <c r="G16" s="244"/>
      <c r="H16" s="244"/>
      <c r="I16" s="244"/>
    </row>
    <row r="17" spans="2:9" ht="15">
      <c r="B17" s="146" t="s">
        <v>60</v>
      </c>
      <c r="D17" s="147"/>
      <c r="E17" s="148" t="s">
        <v>61</v>
      </c>
    </row>
    <row r="18" spans="2:9" ht="15">
      <c r="B18" s="146" t="s">
        <v>62</v>
      </c>
      <c r="D18" s="194">
        <f>+D5-C5+1</f>
        <v>1</v>
      </c>
      <c r="E18" s="149"/>
    </row>
    <row r="19" spans="2:9" ht="15">
      <c r="B19" s="150" t="s">
        <v>63</v>
      </c>
      <c r="C19" s="145"/>
      <c r="D19" s="193" t="str">
        <f>IFERROR((C19/D20*D21),"0")</f>
        <v>0</v>
      </c>
      <c r="E19" s="151"/>
    </row>
    <row r="20" spans="2:9" ht="15">
      <c r="B20" s="146" t="s">
        <v>64</v>
      </c>
      <c r="D20" s="147"/>
      <c r="E20" s="152"/>
    </row>
    <row r="21" spans="2:9" ht="15">
      <c r="B21" s="146" t="s">
        <v>62</v>
      </c>
      <c r="D21" s="194">
        <f>+D18</f>
        <v>1</v>
      </c>
      <c r="E21" s="149"/>
    </row>
    <row r="22" spans="2:9" ht="15">
      <c r="B22" s="150" t="s">
        <v>65</v>
      </c>
      <c r="C22" s="145"/>
      <c r="D22" s="145"/>
      <c r="E22" s="151"/>
    </row>
    <row r="23" spans="2:9" ht="15">
      <c r="B23" s="150" t="s">
        <v>66</v>
      </c>
      <c r="C23" s="145"/>
      <c r="D23" s="145"/>
    </row>
    <row r="24" spans="2:9" ht="15" customHeight="1">
      <c r="B24" s="150" t="s">
        <v>67</v>
      </c>
      <c r="C24" s="145"/>
      <c r="D24" s="145"/>
    </row>
    <row r="25" spans="2:9" ht="15.75" thickBot="1">
      <c r="B25" s="153" t="s">
        <v>68</v>
      </c>
      <c r="C25" s="154"/>
      <c r="D25" s="154"/>
    </row>
    <row r="26" spans="2:9" ht="15" thickBot="1">
      <c r="B26" s="155" t="s">
        <v>69</v>
      </c>
      <c r="C26" s="195">
        <f>SUM(C15,C16,C19,C22,C23,C24,C25)</f>
        <v>0</v>
      </c>
      <c r="D26" s="196">
        <f>SUM(D15,D16,D19,D23,D22,D24,D25)</f>
        <v>0</v>
      </c>
    </row>
    <row r="27" spans="2:9" ht="15" thickBot="1">
      <c r="B27" s="230" t="s">
        <v>70</v>
      </c>
      <c r="C27" s="231"/>
      <c r="D27" s="232"/>
    </row>
    <row r="28" spans="2:9" ht="15">
      <c r="B28" s="156" t="s">
        <v>58</v>
      </c>
      <c r="C28" s="154"/>
      <c r="D28" s="154"/>
    </row>
    <row r="29" spans="2:9" ht="15">
      <c r="B29" s="156" t="s">
        <v>71</v>
      </c>
      <c r="C29" s="157"/>
      <c r="D29" s="197" t="e">
        <f>+C16/D17*D32</f>
        <v>#DIV/0!</v>
      </c>
      <c r="E29" s="233" t="s">
        <v>72</v>
      </c>
      <c r="F29" s="234"/>
      <c r="G29" s="234"/>
      <c r="H29" s="234"/>
      <c r="I29" s="235"/>
    </row>
    <row r="30" spans="2:9" ht="15">
      <c r="B30" s="150" t="s">
        <v>73</v>
      </c>
      <c r="C30" s="145"/>
      <c r="D30" s="197" t="str">
        <f>IFERROR((C30/D31*D32),"0")</f>
        <v>0</v>
      </c>
      <c r="E30" s="158"/>
      <c r="F30" s="158"/>
      <c r="G30" s="158"/>
      <c r="H30" s="158"/>
      <c r="I30" s="158"/>
    </row>
    <row r="31" spans="2:9" ht="15">
      <c r="B31" s="146" t="s">
        <v>60</v>
      </c>
      <c r="D31" s="147"/>
      <c r="E31" s="159"/>
      <c r="F31" s="158"/>
      <c r="G31" s="158"/>
      <c r="H31" s="158"/>
      <c r="I31" s="158"/>
    </row>
    <row r="32" spans="2:9" ht="15">
      <c r="B32" s="146" t="s">
        <v>62</v>
      </c>
      <c r="D32" s="194">
        <f>+D6-C6+1</f>
        <v>1</v>
      </c>
      <c r="E32" s="160"/>
      <c r="F32" s="158"/>
      <c r="G32" s="158"/>
      <c r="H32" s="158"/>
      <c r="I32" s="158"/>
    </row>
    <row r="33" spans="2:9" ht="14.65" customHeight="1">
      <c r="B33" s="156" t="s">
        <v>74</v>
      </c>
      <c r="C33" s="149"/>
      <c r="D33" s="197" t="e">
        <f>+C19/D20*D36</f>
        <v>#DIV/0!</v>
      </c>
      <c r="E33" s="233" t="s">
        <v>72</v>
      </c>
      <c r="F33" s="234"/>
      <c r="G33" s="234"/>
      <c r="H33" s="234"/>
      <c r="I33" s="235"/>
    </row>
    <row r="34" spans="2:9" ht="15">
      <c r="B34" s="150" t="s">
        <v>75</v>
      </c>
      <c r="C34" s="145"/>
      <c r="D34" s="197" t="str">
        <f>IFERROR((C34/D35*D36),"0")</f>
        <v>0</v>
      </c>
      <c r="E34" s="161"/>
    </row>
    <row r="35" spans="2:9" ht="15">
      <c r="B35" s="146" t="s">
        <v>64</v>
      </c>
      <c r="D35" s="147"/>
      <c r="E35" s="162"/>
    </row>
    <row r="36" spans="2:9" ht="15">
      <c r="B36" s="146" t="s">
        <v>62</v>
      </c>
      <c r="D36" s="194">
        <f>+D32</f>
        <v>1</v>
      </c>
      <c r="E36" s="161"/>
    </row>
    <row r="37" spans="2:9" ht="15">
      <c r="B37" s="150" t="s">
        <v>65</v>
      </c>
      <c r="C37" s="154"/>
      <c r="D37" s="154"/>
    </row>
    <row r="38" spans="2:9" ht="15">
      <c r="B38" s="150" t="s">
        <v>66</v>
      </c>
      <c r="C38" s="154"/>
      <c r="D38" s="154"/>
    </row>
    <row r="39" spans="2:9" ht="15" customHeight="1">
      <c r="B39" s="150" t="s">
        <v>67</v>
      </c>
      <c r="C39" s="154"/>
      <c r="D39" s="154"/>
    </row>
    <row r="40" spans="2:9" ht="15.75" thickBot="1">
      <c r="B40" s="153" t="s">
        <v>68</v>
      </c>
      <c r="C40" s="154"/>
      <c r="D40" s="154"/>
    </row>
    <row r="41" spans="2:9" ht="15" thickBot="1">
      <c r="B41" s="155" t="s">
        <v>76</v>
      </c>
      <c r="C41" s="195">
        <f>SUM(C28,C30,C34,C37,C38,C39,C40)</f>
        <v>0</v>
      </c>
      <c r="D41" s="196" t="e">
        <f>SUM(D28,D30,D34,D37,D38,D39,D40,D29,D33)</f>
        <v>#DIV/0!</v>
      </c>
    </row>
    <row r="42" spans="2:9" ht="15" thickBot="1">
      <c r="B42" s="230" t="s">
        <v>77</v>
      </c>
      <c r="C42" s="231"/>
      <c r="D42" s="232"/>
    </row>
    <row r="43" spans="2:9" ht="15">
      <c r="B43" s="156" t="s">
        <v>58</v>
      </c>
      <c r="C43" s="154"/>
      <c r="D43" s="149"/>
    </row>
    <row r="44" spans="2:9" ht="15">
      <c r="B44" s="150" t="s">
        <v>59</v>
      </c>
      <c r="C44" s="154"/>
    </row>
    <row r="45" spans="2:9" ht="15">
      <c r="B45" s="163" t="s">
        <v>78</v>
      </c>
      <c r="C45" s="197" t="e">
        <f>IF(D17&lt;(D7-C7),C44,(C44/D17)*(D7-C7))+(SUM(C16,C30)-SUM(D16,D29,D30))</f>
        <v>#DIV/0!</v>
      </c>
    </row>
    <row r="46" spans="2:9" ht="15">
      <c r="B46" s="150" t="s">
        <v>63</v>
      </c>
      <c r="C46" s="154"/>
    </row>
    <row r="47" spans="2:9" ht="15">
      <c r="B47" s="163" t="s">
        <v>79</v>
      </c>
      <c r="C47" s="197" t="e">
        <f>IF(D20&lt;(D7-C7),C46,(C46/D20)*(D7-C7))+(SUM(C19+C34)-SUM(D19,D33,D34))</f>
        <v>#DIV/0!</v>
      </c>
      <c r="D47" s="149"/>
    </row>
    <row r="48" spans="2:9" ht="15">
      <c r="B48" s="150" t="s">
        <v>65</v>
      </c>
      <c r="C48" s="154"/>
      <c r="D48" s="149"/>
    </row>
    <row r="49" spans="2:13" ht="15">
      <c r="B49" s="150" t="s">
        <v>66</v>
      </c>
      <c r="C49" s="154"/>
    </row>
    <row r="50" spans="2:13" ht="15" customHeight="1">
      <c r="B50" s="150" t="s">
        <v>67</v>
      </c>
      <c r="C50" s="154"/>
    </row>
    <row r="51" spans="2:13" ht="15.75" thickBot="1">
      <c r="B51" s="153" t="s">
        <v>68</v>
      </c>
      <c r="C51" s="154"/>
    </row>
    <row r="52" spans="2:13" ht="15" thickBot="1">
      <c r="B52" s="155" t="s">
        <v>80</v>
      </c>
      <c r="C52" s="196">
        <f>SUM(C43,C44,C46,C48,C49,C50,C51)</f>
        <v>0</v>
      </c>
    </row>
    <row r="53" spans="2:13" ht="15" thickBot="1">
      <c r="B53" s="155" t="s">
        <v>81</v>
      </c>
      <c r="C53" s="198">
        <f>SUM(C26+C41+C52)</f>
        <v>0</v>
      </c>
      <c r="D53" s="196" t="e">
        <f>SUM(D26+D41)</f>
        <v>#DIV/0!</v>
      </c>
    </row>
    <row r="55" spans="2:13" ht="15">
      <c r="B55" s="130" t="s">
        <v>82</v>
      </c>
    </row>
    <row r="56" spans="2:13" ht="15" thickBot="1"/>
    <row r="57" spans="2:13" ht="28.5" customHeight="1" thickBot="1">
      <c r="B57" s="139" t="s">
        <v>83</v>
      </c>
      <c r="C57" s="140" t="s">
        <v>84</v>
      </c>
      <c r="D57" s="140" t="s">
        <v>85</v>
      </c>
      <c r="E57" s="141" t="s">
        <v>86</v>
      </c>
      <c r="F57" s="164"/>
      <c r="G57" s="164"/>
      <c r="H57" s="164"/>
      <c r="I57" s="164"/>
      <c r="J57" s="164"/>
      <c r="K57" s="164"/>
      <c r="M57" s="164"/>
    </row>
    <row r="58" spans="2:13" ht="15">
      <c r="B58" s="165" t="s">
        <v>87</v>
      </c>
      <c r="C58" s="166"/>
      <c r="D58" s="166"/>
      <c r="E58" s="167"/>
      <c r="F58" s="168"/>
      <c r="G58" s="168"/>
      <c r="H58" s="168"/>
      <c r="I58" s="168"/>
      <c r="J58" s="168"/>
      <c r="K58" s="168"/>
    </row>
    <row r="59" spans="2:13" ht="15">
      <c r="B59" s="169" t="s">
        <v>88</v>
      </c>
      <c r="C59" s="170"/>
      <c r="D59" s="170"/>
      <c r="E59" s="171"/>
      <c r="F59" s="168"/>
      <c r="G59" s="168"/>
      <c r="H59" s="168"/>
      <c r="I59" s="168"/>
      <c r="J59" s="168"/>
      <c r="K59" s="168"/>
    </row>
    <row r="60" spans="2:13" ht="15">
      <c r="B60" s="169" t="s">
        <v>89</v>
      </c>
      <c r="C60" s="170"/>
      <c r="D60" s="170"/>
      <c r="E60" s="171"/>
      <c r="F60" s="168"/>
      <c r="G60" s="168"/>
      <c r="H60" s="168"/>
      <c r="I60" s="168"/>
      <c r="J60" s="168"/>
      <c r="K60" s="168"/>
    </row>
    <row r="61" spans="2:13" ht="15.75" thickBot="1">
      <c r="B61" s="172" t="s">
        <v>90</v>
      </c>
      <c r="C61" s="199">
        <f>SUM(C58:C60)</f>
        <v>0</v>
      </c>
      <c r="D61" s="199">
        <f t="shared" ref="D61" si="0">SUM(D58:D60)</f>
        <v>0</v>
      </c>
      <c r="E61" s="200">
        <f>SUM(E58:E60)</f>
        <v>0</v>
      </c>
      <c r="F61" s="173"/>
      <c r="G61" s="173"/>
      <c r="H61" s="173"/>
      <c r="I61" s="173"/>
      <c r="J61" s="173"/>
      <c r="K61" s="173"/>
    </row>
    <row r="63" spans="2:13" ht="15">
      <c r="B63" s="174" t="s">
        <v>91</v>
      </c>
    </row>
    <row r="64" spans="2:13" ht="15" thickBot="1"/>
    <row r="65" spans="2:50">
      <c r="B65" s="175" t="s">
        <v>92</v>
      </c>
      <c r="C65" s="176" t="s">
        <v>93</v>
      </c>
      <c r="D65" s="177" t="s">
        <v>94</v>
      </c>
    </row>
    <row r="66" spans="2:50" ht="126.6" customHeight="1">
      <c r="B66" s="178" t="s">
        <v>95</v>
      </c>
      <c r="C66" s="179"/>
      <c r="D66" s="180" t="s">
        <v>96</v>
      </c>
      <c r="E66" s="181" t="s">
        <v>61</v>
      </c>
    </row>
    <row r="67" spans="2:50" ht="43.15" customHeight="1" thickBot="1">
      <c r="B67" s="182" t="s">
        <v>97</v>
      </c>
      <c r="C67" s="183"/>
      <c r="D67" s="180" t="s">
        <v>98</v>
      </c>
    </row>
    <row r="69" spans="2:50" ht="15">
      <c r="B69" s="174" t="s">
        <v>99</v>
      </c>
    </row>
    <row r="70" spans="2:50" ht="15" thickBot="1"/>
    <row r="71" spans="2:50" ht="15" thickBot="1">
      <c r="B71" s="184"/>
      <c r="C71" s="185" t="s">
        <v>100</v>
      </c>
      <c r="D71" s="201">
        <f>+MIN(C5:C7)</f>
        <v>0</v>
      </c>
      <c r="E71" s="201">
        <f>+D71+1</f>
        <v>1</v>
      </c>
      <c r="F71" s="201">
        <f t="shared" ref="F71:AX71" si="1">+E71+1</f>
        <v>2</v>
      </c>
      <c r="G71" s="201">
        <f t="shared" si="1"/>
        <v>3</v>
      </c>
      <c r="H71" s="201">
        <f t="shared" si="1"/>
        <v>4</v>
      </c>
      <c r="I71" s="201">
        <f t="shared" si="1"/>
        <v>5</v>
      </c>
      <c r="J71" s="201">
        <f t="shared" si="1"/>
        <v>6</v>
      </c>
      <c r="K71" s="201">
        <f t="shared" si="1"/>
        <v>7</v>
      </c>
      <c r="L71" s="201">
        <f t="shared" si="1"/>
        <v>8</v>
      </c>
      <c r="M71" s="202">
        <f t="shared" si="1"/>
        <v>9</v>
      </c>
      <c r="N71" s="202">
        <f t="shared" si="1"/>
        <v>10</v>
      </c>
      <c r="O71" s="202">
        <f t="shared" si="1"/>
        <v>11</v>
      </c>
      <c r="P71" s="202">
        <f t="shared" si="1"/>
        <v>12</v>
      </c>
      <c r="Q71" s="202">
        <f t="shared" si="1"/>
        <v>13</v>
      </c>
      <c r="R71" s="202">
        <f t="shared" si="1"/>
        <v>14</v>
      </c>
      <c r="S71" s="202">
        <f t="shared" si="1"/>
        <v>15</v>
      </c>
      <c r="T71" s="202">
        <f t="shared" si="1"/>
        <v>16</v>
      </c>
      <c r="U71" s="202">
        <f t="shared" si="1"/>
        <v>17</v>
      </c>
      <c r="V71" s="202">
        <f t="shared" si="1"/>
        <v>18</v>
      </c>
      <c r="W71" s="202">
        <f t="shared" si="1"/>
        <v>19</v>
      </c>
      <c r="X71" s="202">
        <f t="shared" si="1"/>
        <v>20</v>
      </c>
      <c r="Y71" s="202">
        <f t="shared" si="1"/>
        <v>21</v>
      </c>
      <c r="Z71" s="202">
        <f t="shared" si="1"/>
        <v>22</v>
      </c>
      <c r="AA71" s="202">
        <f t="shared" si="1"/>
        <v>23</v>
      </c>
      <c r="AB71" s="202">
        <f t="shared" si="1"/>
        <v>24</v>
      </c>
      <c r="AC71" s="202">
        <f t="shared" si="1"/>
        <v>25</v>
      </c>
      <c r="AD71" s="202">
        <f t="shared" si="1"/>
        <v>26</v>
      </c>
      <c r="AE71" s="202">
        <f t="shared" si="1"/>
        <v>27</v>
      </c>
      <c r="AF71" s="202">
        <f t="shared" si="1"/>
        <v>28</v>
      </c>
      <c r="AG71" s="202">
        <f t="shared" si="1"/>
        <v>29</v>
      </c>
      <c r="AH71" s="202">
        <f t="shared" si="1"/>
        <v>30</v>
      </c>
      <c r="AI71" s="202">
        <f t="shared" si="1"/>
        <v>31</v>
      </c>
      <c r="AJ71" s="202">
        <f t="shared" si="1"/>
        <v>32</v>
      </c>
      <c r="AK71" s="202">
        <f t="shared" si="1"/>
        <v>33</v>
      </c>
      <c r="AL71" s="202">
        <f t="shared" si="1"/>
        <v>34</v>
      </c>
      <c r="AM71" s="202">
        <f t="shared" si="1"/>
        <v>35</v>
      </c>
      <c r="AN71" s="202">
        <f t="shared" si="1"/>
        <v>36</v>
      </c>
      <c r="AO71" s="202">
        <f t="shared" si="1"/>
        <v>37</v>
      </c>
      <c r="AP71" s="202">
        <f t="shared" si="1"/>
        <v>38</v>
      </c>
      <c r="AQ71" s="202">
        <f t="shared" si="1"/>
        <v>39</v>
      </c>
      <c r="AR71" s="202">
        <f t="shared" si="1"/>
        <v>40</v>
      </c>
      <c r="AS71" s="202">
        <f t="shared" si="1"/>
        <v>41</v>
      </c>
      <c r="AT71" s="202">
        <f t="shared" si="1"/>
        <v>42</v>
      </c>
      <c r="AU71" s="202">
        <f t="shared" si="1"/>
        <v>43</v>
      </c>
      <c r="AV71" s="202">
        <f t="shared" si="1"/>
        <v>44</v>
      </c>
      <c r="AW71" s="202">
        <f t="shared" si="1"/>
        <v>45</v>
      </c>
      <c r="AX71" s="202">
        <f t="shared" si="1"/>
        <v>46</v>
      </c>
    </row>
    <row r="72" spans="2:50" ht="15">
      <c r="B72" s="165" t="s">
        <v>101</v>
      </c>
      <c r="C72" s="203">
        <f ca="1">+SUM(OFFSET(D72,0,0,1,$C$9))</f>
        <v>0</v>
      </c>
      <c r="D72" s="166"/>
      <c r="E72" s="166"/>
      <c r="F72" s="166"/>
      <c r="G72" s="166"/>
      <c r="H72" s="166"/>
      <c r="I72" s="166"/>
      <c r="J72" s="166"/>
      <c r="K72" s="166"/>
      <c r="L72" s="166"/>
      <c r="M72" s="167"/>
      <c r="N72" s="167"/>
      <c r="O72" s="167"/>
      <c r="P72" s="167"/>
      <c r="Q72" s="167"/>
      <c r="R72" s="167"/>
      <c r="S72" s="167"/>
      <c r="T72" s="167"/>
      <c r="U72" s="167"/>
      <c r="V72" s="167"/>
      <c r="W72" s="167"/>
      <c r="X72" s="167"/>
      <c r="Y72" s="167"/>
      <c r="Z72" s="167"/>
      <c r="AA72" s="167"/>
      <c r="AB72" s="167"/>
      <c r="AC72" s="167"/>
      <c r="AD72" s="167"/>
      <c r="AE72" s="167"/>
      <c r="AF72" s="167"/>
      <c r="AG72" s="167"/>
      <c r="AH72" s="167"/>
      <c r="AI72" s="167"/>
      <c r="AJ72" s="167"/>
      <c r="AK72" s="167"/>
      <c r="AL72" s="167"/>
      <c r="AM72" s="167"/>
      <c r="AN72" s="167"/>
      <c r="AO72" s="167"/>
      <c r="AP72" s="167"/>
      <c r="AQ72" s="167"/>
      <c r="AR72" s="167"/>
      <c r="AS72" s="167"/>
      <c r="AT72" s="167"/>
      <c r="AU72" s="167"/>
      <c r="AV72" s="167"/>
      <c r="AW72" s="167"/>
      <c r="AX72" s="167"/>
    </row>
    <row r="73" spans="2:50" ht="15">
      <c r="B73" s="169" t="s">
        <v>102</v>
      </c>
      <c r="C73" s="204">
        <f ca="1">+SUM(OFFSET(D73,0,0,1,$C$9))</f>
        <v>0</v>
      </c>
      <c r="D73" s="170"/>
      <c r="E73" s="170"/>
      <c r="F73" s="170"/>
      <c r="G73" s="170"/>
      <c r="H73" s="170"/>
      <c r="I73" s="170"/>
      <c r="J73" s="170"/>
      <c r="K73" s="170"/>
      <c r="L73" s="170"/>
      <c r="M73" s="171"/>
      <c r="N73" s="171"/>
      <c r="O73" s="171"/>
      <c r="P73" s="171"/>
      <c r="Q73" s="171"/>
      <c r="R73" s="171"/>
      <c r="S73" s="171"/>
      <c r="T73" s="171"/>
      <c r="U73" s="171"/>
      <c r="V73" s="171"/>
      <c r="W73" s="171"/>
      <c r="X73" s="171"/>
      <c r="Y73" s="171"/>
      <c r="Z73" s="171"/>
      <c r="AA73" s="171"/>
      <c r="AB73" s="171"/>
      <c r="AC73" s="171"/>
      <c r="AD73" s="171"/>
      <c r="AE73" s="171"/>
      <c r="AF73" s="171"/>
      <c r="AG73" s="171"/>
      <c r="AH73" s="171"/>
      <c r="AI73" s="171"/>
      <c r="AJ73" s="171"/>
      <c r="AK73" s="171"/>
      <c r="AL73" s="171"/>
      <c r="AM73" s="171"/>
      <c r="AN73" s="171"/>
      <c r="AO73" s="171"/>
      <c r="AP73" s="171"/>
      <c r="AQ73" s="171"/>
      <c r="AR73" s="171"/>
      <c r="AS73" s="171"/>
      <c r="AT73" s="171"/>
      <c r="AU73" s="171"/>
      <c r="AV73" s="171"/>
      <c r="AW73" s="171"/>
      <c r="AX73" s="171"/>
    </row>
    <row r="74" spans="2:50" ht="15">
      <c r="B74" s="169" t="s">
        <v>103</v>
      </c>
      <c r="C74" s="205">
        <f ca="1">+SUM(OFFSET(D74,0,0,1,$C$9))</f>
        <v>0</v>
      </c>
      <c r="D74" s="205">
        <f>IF(COUNTA($D$71:D71)&gt;$C$9,"N/A",(D72-D73)*(1-$C$67))</f>
        <v>0</v>
      </c>
      <c r="E74" s="205" t="str">
        <f>IF(COUNTA($D$71:E71)&gt;$C$9,"N/A",(E72-E73)*(1-$C$67))</f>
        <v>N/A</v>
      </c>
      <c r="F74" s="205" t="str">
        <f>IF(COUNTA($D$71:F71)&gt;$C$9,"N/A",(F72-F73)*(1-$C$67))</f>
        <v>N/A</v>
      </c>
      <c r="G74" s="205" t="str">
        <f>IF(COUNTA($D$71:G71)&gt;$C$9,"N/A",(G72-G73)*(1-$C$67))</f>
        <v>N/A</v>
      </c>
      <c r="H74" s="205" t="str">
        <f>IF(COUNTA($D$71:H71)&gt;$C$9,"N/A",(H72-H73)*(1-$C$67))</f>
        <v>N/A</v>
      </c>
      <c r="I74" s="205" t="str">
        <f>IF(COUNTA($D$71:I71)&gt;$C$9,"N/A",(I72-I73)*(1-$C$67))</f>
        <v>N/A</v>
      </c>
      <c r="J74" s="205" t="str">
        <f>IF(COUNTA($D$71:J71)&gt;$C$9,"N/A",(J72-J73)*(1-$C$67))</f>
        <v>N/A</v>
      </c>
      <c r="K74" s="205" t="str">
        <f>IF(COUNTA($D$71:K71)&gt;$C$9,"N/A",(K72-K73)*(1-$C$67))</f>
        <v>N/A</v>
      </c>
      <c r="L74" s="205" t="str">
        <f>IF(COUNTA($D$71:L71)&gt;$C$9,"N/A",(L72-L73)*(1-$C$67))</f>
        <v>N/A</v>
      </c>
      <c r="M74" s="205" t="str">
        <f>IF(COUNTA($D$71:M71)&gt;$C$9,"N/A",(M72-M73)*(1-$C$67))</f>
        <v>N/A</v>
      </c>
      <c r="N74" s="205" t="str">
        <f>IF(COUNTA($D$71:N71)&gt;$C$9,"N/A",(N72-N73)*(1-$C$67))</f>
        <v>N/A</v>
      </c>
      <c r="O74" s="205" t="str">
        <f>IF(COUNTA($D$71:O71)&gt;$C$9,"N/A",(O72-O73)*(1-$C$67))</f>
        <v>N/A</v>
      </c>
      <c r="P74" s="205" t="str">
        <f>IF(COUNTA($D$71:P71)&gt;$C$9,"N/A",(P72-P73)*(1-$C$67))</f>
        <v>N/A</v>
      </c>
      <c r="Q74" s="205" t="str">
        <f>IF(COUNTA($D$71:Q71)&gt;$C$9,"N/A",(Q72-Q73)*(1-$C$67))</f>
        <v>N/A</v>
      </c>
      <c r="R74" s="205" t="str">
        <f>IF(COUNTA($D$71:R71)&gt;$C$9,"N/A",(R72-R73)*(1-$C$67))</f>
        <v>N/A</v>
      </c>
      <c r="S74" s="205" t="str">
        <f>IF(COUNTA($D$71:S71)&gt;$C$9,"N/A",(S72-S73)*(1-$C$67))</f>
        <v>N/A</v>
      </c>
      <c r="T74" s="205" t="str">
        <f>IF(COUNTA($D$71:T71)&gt;$C$9,"N/A",(T72-T73)*(1-$C$67))</f>
        <v>N/A</v>
      </c>
      <c r="U74" s="205" t="str">
        <f>IF(COUNTA($D$71:U71)&gt;$C$9,"N/A",(U72-U73)*(1-$C$67))</f>
        <v>N/A</v>
      </c>
      <c r="V74" s="205" t="str">
        <f>IF(COUNTA($D$71:V71)&gt;$C$9,"N/A",(V72-V73)*(1-$C$67))</f>
        <v>N/A</v>
      </c>
      <c r="W74" s="205" t="str">
        <f>IF(COUNTA($D$71:W71)&gt;$C$9,"N/A",(W72-W73)*(1-$C$67))</f>
        <v>N/A</v>
      </c>
      <c r="X74" s="205" t="str">
        <f>IF(COUNTA($D$71:X71)&gt;$C$9,"N/A",(X72-X73)*(1-$C$67))</f>
        <v>N/A</v>
      </c>
      <c r="Y74" s="205" t="str">
        <f>IF(COUNTA($D$71:Y71)&gt;$C$9,"N/A",(Y72-Y73)*(1-$C$67))</f>
        <v>N/A</v>
      </c>
      <c r="Z74" s="205" t="str">
        <f>IF(COUNTA($D$71:Z71)&gt;$C$9,"N/A",(Z72-Z73)*(1-$C$67))</f>
        <v>N/A</v>
      </c>
      <c r="AA74" s="205" t="str">
        <f>IF(COUNTA($D$71:AA71)&gt;$C$9,"N/A",(AA72-AA73)*(1-$C$67))</f>
        <v>N/A</v>
      </c>
      <c r="AB74" s="205" t="str">
        <f>IF(COUNTA($D$71:AB71)&gt;$C$9,"N/A",(AB72-AB73)*(1-$C$67))</f>
        <v>N/A</v>
      </c>
      <c r="AC74" s="205" t="str">
        <f>IF(COUNTA($D$71:AC71)&gt;$C$9,"N/A",(AC72-AC73)*(1-$C$67))</f>
        <v>N/A</v>
      </c>
      <c r="AD74" s="205" t="str">
        <f>IF(COUNTA($D$71:AD71)&gt;$C$9,"N/A",(AD72-AD73)*(1-$C$67))</f>
        <v>N/A</v>
      </c>
      <c r="AE74" s="205" t="str">
        <f>IF(COUNTA($D$71:AE71)&gt;$C$9,"N/A",(AE72-AE73)*(1-$C$67))</f>
        <v>N/A</v>
      </c>
      <c r="AF74" s="205" t="str">
        <f>IF(COUNTA($D$71:AF71)&gt;$C$9,"N/A",(AF72-AF73)*(1-$C$67))</f>
        <v>N/A</v>
      </c>
      <c r="AG74" s="205" t="str">
        <f>IF(COUNTA($D$71:AG71)&gt;$C$9,"N/A",(AG72-AG73)*(1-$C$67))</f>
        <v>N/A</v>
      </c>
      <c r="AH74" s="205" t="str">
        <f>IF(COUNTA($D$71:AH71)&gt;$C$9,"N/A",(AH72-AH73)*(1-$C$67))</f>
        <v>N/A</v>
      </c>
      <c r="AI74" s="205" t="str">
        <f>IF(COUNTA($D$71:AI71)&gt;$C$9,"N/A",(AI72-AI73)*(1-$C$67))</f>
        <v>N/A</v>
      </c>
      <c r="AJ74" s="205" t="str">
        <f>IF(COUNTA($D$71:AJ71)&gt;$C$9,"N/A",(AJ72-AJ73)*(1-$C$67))</f>
        <v>N/A</v>
      </c>
      <c r="AK74" s="205" t="str">
        <f>IF(COUNTA($D$71:AK71)&gt;$C$9,"N/A",(AK72-AK73)*(1-$C$67))</f>
        <v>N/A</v>
      </c>
      <c r="AL74" s="205" t="str">
        <f>IF(COUNTA($D$71:AL71)&gt;$C$9,"N/A",(AL72-AL73)*(1-$C$67))</f>
        <v>N/A</v>
      </c>
      <c r="AM74" s="205" t="str">
        <f>IF(COUNTA($D$71:AM71)&gt;$C$9,"N/A",(AM72-AM73)*(1-$C$67))</f>
        <v>N/A</v>
      </c>
      <c r="AN74" s="205" t="str">
        <f>IF(COUNTA($D$71:AN71)&gt;$C$9,"N/A",(AN72-AN73)*(1-$C$67))</f>
        <v>N/A</v>
      </c>
      <c r="AO74" s="205" t="str">
        <f>IF(COUNTA($D$71:AO71)&gt;$C$9,"N/A",(AO72-AO73)*(1-$C$67))</f>
        <v>N/A</v>
      </c>
      <c r="AP74" s="205" t="str">
        <f>IF(COUNTA($D$71:AP71)&gt;$C$9,"N/A",(AP72-AP73)*(1-$C$67))</f>
        <v>N/A</v>
      </c>
      <c r="AQ74" s="205" t="str">
        <f>IF(COUNTA($D$71:AQ71)&gt;$C$9,"N/A",(AQ72-AQ73)*(1-$C$67))</f>
        <v>N/A</v>
      </c>
      <c r="AR74" s="205" t="str">
        <f>IF(COUNTA($D$71:AR71)&gt;$C$9,"N/A",(AR72-AR73)*(1-$C$67))</f>
        <v>N/A</v>
      </c>
      <c r="AS74" s="205" t="str">
        <f>IF(COUNTA($D$71:AS71)&gt;$C$9,"N/A",(AS72-AS73)*(1-$C$67))</f>
        <v>N/A</v>
      </c>
      <c r="AT74" s="205" t="str">
        <f>IF(COUNTA($D$71:AT71)&gt;$C$9,"N/A",(AT72-AT73)*(1-$C$67))</f>
        <v>N/A</v>
      </c>
      <c r="AU74" s="205" t="str">
        <f>IF(COUNTA($D$71:AU71)&gt;$C$9,"N/A",(AU72-AU73)*(1-$C$67))</f>
        <v>N/A</v>
      </c>
      <c r="AV74" s="205" t="str">
        <f>IF(COUNTA($D$71:AV71)&gt;$C$9,"N/A",(AV72-AV73)*(1-$C$67))</f>
        <v>N/A</v>
      </c>
      <c r="AW74" s="205" t="str">
        <f>IF(COUNTA($D$71:AW71)&gt;$C$9,"N/A",(AW72-AW73)*(1-$C$67))</f>
        <v>N/A</v>
      </c>
      <c r="AX74" s="205" t="str">
        <f>IF(COUNTA($D$71:AX71)&gt;$C$9,"N/A",(AX72-AX73)*(1-$C$67))</f>
        <v>N/A</v>
      </c>
    </row>
    <row r="75" spans="2:50" ht="15">
      <c r="B75" s="169" t="s">
        <v>104</v>
      </c>
      <c r="C75" s="187">
        <v>0.02</v>
      </c>
      <c r="D75" s="186"/>
      <c r="E75" s="186"/>
      <c r="F75" s="186"/>
      <c r="G75" s="186"/>
      <c r="H75" s="186"/>
      <c r="I75" s="186"/>
      <c r="J75" s="186"/>
      <c r="K75" s="186"/>
      <c r="L75" s="186"/>
      <c r="M75" s="188"/>
      <c r="N75" s="188"/>
      <c r="O75" s="188"/>
      <c r="P75" s="188"/>
      <c r="Q75" s="188"/>
      <c r="R75" s="188"/>
      <c r="S75" s="188"/>
      <c r="T75" s="188"/>
      <c r="U75" s="188"/>
      <c r="V75" s="188"/>
      <c r="W75" s="188"/>
      <c r="X75" s="188"/>
      <c r="Y75" s="188"/>
      <c r="Z75" s="188"/>
      <c r="AA75" s="188"/>
      <c r="AB75" s="188"/>
      <c r="AC75" s="188"/>
      <c r="AD75" s="188"/>
      <c r="AE75" s="188"/>
      <c r="AF75" s="188"/>
      <c r="AG75" s="188"/>
      <c r="AH75" s="188"/>
      <c r="AI75" s="188"/>
      <c r="AJ75" s="188"/>
      <c r="AK75" s="188"/>
      <c r="AL75" s="188"/>
      <c r="AM75" s="188"/>
      <c r="AN75" s="188"/>
      <c r="AO75" s="188"/>
      <c r="AP75" s="188"/>
      <c r="AQ75" s="188"/>
      <c r="AR75" s="188"/>
      <c r="AS75" s="188"/>
      <c r="AT75" s="188"/>
      <c r="AU75" s="188"/>
      <c r="AV75" s="188"/>
      <c r="AW75" s="188"/>
      <c r="AX75" s="188"/>
    </row>
    <row r="76" spans="2:50" ht="15">
      <c r="B76" s="169" t="s">
        <v>105</v>
      </c>
      <c r="C76" s="205" t="e">
        <f ca="1">+SUM(OFFSET(D76,0,0,1,$C$9))</f>
        <v>#DIV/0!</v>
      </c>
      <c r="D76" s="205" t="e">
        <f>+IF(COUNTA($D$71:D71)&gt;$C$9,"N/A",IF(COUNTA($D$71:D71)=$C$9,D74/$C$66,0))</f>
        <v>#DIV/0!</v>
      </c>
      <c r="E76" s="205" t="str">
        <f>+IF(COUNTA($D$71:E71)&gt;$C$9,"N/A",IF(COUNTA($D$71:E71)=$C$9,E74/$C$66,0))</f>
        <v>N/A</v>
      </c>
      <c r="F76" s="205" t="str">
        <f>+IF(COUNTA($D$71:F71)&gt;$C$9,"N/A",IF(COUNTA($D$71:F71)=$C$9,F74/$C$66,0))</f>
        <v>N/A</v>
      </c>
      <c r="G76" s="205" t="str">
        <f>+IF(COUNTA($D$71:G71)&gt;$C$9,"N/A",IF(COUNTA($D$71:G71)=$C$9,G74/$C$66,0))</f>
        <v>N/A</v>
      </c>
      <c r="H76" s="205" t="str">
        <f>+IF(COUNTA($D$71:H71)&gt;$C$9,"N/A",IF(COUNTA($D$71:H71)=$C$9,H74/$C$66,0))</f>
        <v>N/A</v>
      </c>
      <c r="I76" s="205" t="str">
        <f>+IF(COUNTA($D$71:I71)&gt;$C$9,"N/A",IF(COUNTA($D$71:I71)=$C$9,I74/$C$66,0))</f>
        <v>N/A</v>
      </c>
      <c r="J76" s="205" t="str">
        <f>+IF(COUNTA($D$71:J71)&gt;$C$9,"N/A",IF(COUNTA($D$71:J71)=$C$9,J74/$C$66,0))</f>
        <v>N/A</v>
      </c>
      <c r="K76" s="205" t="str">
        <f>+IF(COUNTA($D$71:K71)&gt;$C$9,"N/A",IF(COUNTA($D$71:K71)=$C$9,K74*(1+$C$75)/($C$66-$C$75),0))</f>
        <v>N/A</v>
      </c>
      <c r="L76" s="205" t="str">
        <f>+IF(COUNTA($D$71:L71)&gt;$C$9,"N/A",IF(COUNTA($D$71:L71)=$C$9,L74/$C$66,0))</f>
        <v>N/A</v>
      </c>
      <c r="M76" s="206" t="str">
        <f>+IF(COUNTA($D$71:M71)&gt;$C$9,"N/A",IF(COUNTA($D$71:M71)=$C$9,M74/$C$66,0))</f>
        <v>N/A</v>
      </c>
      <c r="N76" s="206" t="str">
        <f>+IF(COUNTA($D$71:N71)&gt;$C$9,"N/A",IF(COUNTA($D$71:N71)=$C$9,N74/$C$66,0))</f>
        <v>N/A</v>
      </c>
      <c r="O76" s="206" t="str">
        <f>+IF(COUNTA($D$71:O71)&gt;$C$9,"N/A",IF(COUNTA($D$71:O71)=$C$9,O74/$C$66,0))</f>
        <v>N/A</v>
      </c>
      <c r="P76" s="206" t="str">
        <f>+IF(COUNTA($D$71:P71)&gt;$C$9,"N/A",IF(COUNTA($D$71:P71)=$C$9,P74/$C$66,0))</f>
        <v>N/A</v>
      </c>
      <c r="Q76" s="206" t="str">
        <f>+IF(COUNTA($D$71:Q71)&gt;$C$9,"N/A",IF(COUNTA($D$71:Q71)=$C$9,Q74/$C$66,0))</f>
        <v>N/A</v>
      </c>
      <c r="R76" s="206" t="str">
        <f>+IF(COUNTA($D$71:R71)&gt;$C$9,"N/A",IF(COUNTA($D$71:R71)=$C$9,R74/$C$66,0))</f>
        <v>N/A</v>
      </c>
      <c r="S76" s="206" t="str">
        <f>+IF(COUNTA($D$71:S71)&gt;$C$9,"N/A",IF(COUNTA($D$71:S71)=$C$9,(S74*(1+2%)/($C$66-2%)),0))</f>
        <v>N/A</v>
      </c>
      <c r="T76" s="206" t="str">
        <f>+IF(COUNTA($D$71:T71)&gt;$C$9,"N/A",IF(COUNTA($D$71:T71)=$C$9,T74/$C$66,0))</f>
        <v>N/A</v>
      </c>
      <c r="U76" s="206" t="str">
        <f>+IF(COUNTA($D$71:U71)&gt;$C$9,"N/A",IF(COUNTA($D$71:U71)=$C$9,U74/$C$66,0))</f>
        <v>N/A</v>
      </c>
      <c r="V76" s="206" t="str">
        <f>+IF(COUNTA($D$71:V71)&gt;$C$9,"N/A",IF(COUNTA($D$71:V71)=$C$9,V74/$C$66,0))</f>
        <v>N/A</v>
      </c>
      <c r="W76" s="206" t="str">
        <f>+IF(COUNTA($D$71:W71)&gt;$C$9,"N/A",IF(COUNTA($D$71:W71)=$C$9,W74/$C$66,0))</f>
        <v>N/A</v>
      </c>
      <c r="X76" s="206" t="str">
        <f>+IF(COUNTA($D$71:X71)&gt;$C$9,"N/A",IF(COUNTA($D$71:X71)=$C$9,X74/$C$66,0))</f>
        <v>N/A</v>
      </c>
      <c r="Y76" s="206" t="str">
        <f>+IF(COUNTA($D$71:Y71)&gt;$C$9,"N/A",IF(COUNTA($D$71:Y71)=$C$9,Y74/$C$66,0))</f>
        <v>N/A</v>
      </c>
      <c r="Z76" s="206" t="str">
        <f>+IF(COUNTA($D$71:Z71)&gt;$C$9,"N/A",IF(COUNTA($D$71:Z71)=$C$9,Z74/$C$66,0))</f>
        <v>N/A</v>
      </c>
      <c r="AA76" s="206" t="str">
        <f>+IF(COUNTA($D$71:AA71)&gt;$C$9,"N/A",IF(COUNTA($D$71:AA71)=$C$9,AA74/$C$66,0))</f>
        <v>N/A</v>
      </c>
      <c r="AB76" s="206" t="str">
        <f>+IF(COUNTA($D$71:AB71)&gt;$C$9,"N/A",IF(COUNTA($D$71:AB71)=$C$9,AB74/$C$66,0))</f>
        <v>N/A</v>
      </c>
      <c r="AC76" s="206" t="str">
        <f>+IF(COUNTA($D$71:AC71)&gt;$C$9,"N/A",IF(COUNTA($D$71:AC71)=$C$9,AC74/$C$66,0))</f>
        <v>N/A</v>
      </c>
      <c r="AD76" s="206" t="str">
        <f>+IF(COUNTA($D$71:AD71)&gt;$C$9,"N/A",IF(COUNTA($D$71:AD71)=$C$9,AD74/$C$66,0))</f>
        <v>N/A</v>
      </c>
      <c r="AE76" s="206" t="str">
        <f>+IF(COUNTA($D$71:AE71)&gt;$C$9,"N/A",IF(COUNTA($D$71:AE71)=$C$9,AE74/$C$66,0))</f>
        <v>N/A</v>
      </c>
      <c r="AF76" s="206" t="str">
        <f>+IF(COUNTA($D$71:AF71)&gt;$C$9,"N/A",IF(COUNTA($D$71:AF71)=$C$9,AF74/$C$66,0))</f>
        <v>N/A</v>
      </c>
      <c r="AG76" s="206" t="str">
        <f>+IF(COUNTA($D$71:AG71)&gt;$C$9,"N/A",IF(COUNTA($D$71:AG71)=$C$9,AG74/$C$66,0))</f>
        <v>N/A</v>
      </c>
      <c r="AH76" s="206" t="str">
        <f>+IF(COUNTA($D$71:AH71)&gt;$C$9,"N/A",IF(COUNTA($D$71:AH71)=$C$9,AH74/$C$66,0))</f>
        <v>N/A</v>
      </c>
      <c r="AI76" s="206" t="str">
        <f>+IF(COUNTA($D$71:AI71)&gt;$C$9,"N/A",IF(COUNTA($D$71:AI71)=$C$9,AI74/$C$66,0))</f>
        <v>N/A</v>
      </c>
      <c r="AJ76" s="206" t="str">
        <f>+IF(COUNTA($D$71:AJ71)&gt;$C$9,"N/A",IF(COUNTA($D$71:AJ71)=$C$9,AJ74/$C$66,0))</f>
        <v>N/A</v>
      </c>
      <c r="AK76" s="206" t="str">
        <f>+IF(COUNTA($D$71:AK71)&gt;$C$9,"N/A",IF(COUNTA($D$71:AK71)=$C$9,AK74/$C$66,0))</f>
        <v>N/A</v>
      </c>
      <c r="AL76" s="206" t="str">
        <f>+IF(COUNTA($D$71:AL71)&gt;$C$9,"N/A",IF(COUNTA($D$71:AL71)=$C$9,AL74/$C$66,0))</f>
        <v>N/A</v>
      </c>
      <c r="AM76" s="206" t="str">
        <f>+IF(COUNTA($D$71:AM71)&gt;$C$9,"N/A",IF(COUNTA($D$71:AM71)=$C$9,AM74/$C$66,0))</f>
        <v>N/A</v>
      </c>
      <c r="AN76" s="206" t="str">
        <f>+IF(COUNTA($D$71:AN71)&gt;$C$9,"N/A",IF(COUNTA($D$71:AN71)=$C$9,AN74/$C$66,0))</f>
        <v>N/A</v>
      </c>
      <c r="AO76" s="206" t="str">
        <f>+IF(COUNTA($D$71:AO71)&gt;$C$9,"N/A",IF(COUNTA($D$71:AO71)=$C$9,AO74/$C$66,0))</f>
        <v>N/A</v>
      </c>
      <c r="AP76" s="206" t="str">
        <f>+IF(COUNTA($D$71:AP71)&gt;$C$9,"N/A",IF(COUNTA($D$71:AP71)=$C$9,AP74/$C$66,0))</f>
        <v>N/A</v>
      </c>
      <c r="AQ76" s="206" t="str">
        <f>+IF(COUNTA($D$71:AQ71)&gt;$C$9,"N/A",IF(COUNTA($D$71:AQ71)=$C$9,AQ74/$C$66,0))</f>
        <v>N/A</v>
      </c>
      <c r="AR76" s="206" t="str">
        <f>+IF(COUNTA($D$71:AR71)&gt;$C$9,"N/A",IF(COUNTA($D$71:AR71)=$C$9,AR74/$C$66,0))</f>
        <v>N/A</v>
      </c>
      <c r="AS76" s="206" t="str">
        <f>+IF(COUNTA($D$71:AS71)&gt;$C$9,"N/A",IF(COUNTA($D$71:AS71)=$C$9,AS74/$C$66,0))</f>
        <v>N/A</v>
      </c>
      <c r="AT76" s="206" t="str">
        <f>+IF(COUNTA($D$71:AT71)&gt;$C$9,"N/A",IF(COUNTA($D$71:AT71)=$C$9,AT74/$C$66,0))</f>
        <v>N/A</v>
      </c>
      <c r="AU76" s="206" t="str">
        <f>+IF(COUNTA($D$71:AU71)&gt;$C$9,"N/A",IF(COUNTA($D$71:AU71)=$C$9,AU74/$C$66,0))</f>
        <v>N/A</v>
      </c>
      <c r="AV76" s="206" t="str">
        <f>+IF(COUNTA($D$71:AV71)&gt;$C$9,"N/A",IF(COUNTA($D$71:AV71)=$C$9,AV74/$C$66,0))</f>
        <v>N/A</v>
      </c>
      <c r="AW76" s="206" t="str">
        <f>+IF(COUNTA($D$71:AW71)&gt;$C$9,"N/A",IF(COUNTA($D$71:AW71)=$C$9,AW74/$C$66,0))</f>
        <v>N/A</v>
      </c>
      <c r="AX76" s="206" t="str">
        <f>+IF(COUNTA($D$71:AX71)&gt;$C$9,"N/A",IF(COUNTA($D$71:AX71)=$C$9,AX74/$C$66,0))</f>
        <v>N/A</v>
      </c>
    </row>
    <row r="77" spans="2:50" ht="15.75" thickBot="1">
      <c r="B77" s="189" t="s">
        <v>106</v>
      </c>
      <c r="C77" s="207">
        <f ca="1">+SUM(OFFSET(D77,0,0,1,$C$9))</f>
        <v>0</v>
      </c>
      <c r="D77" s="207">
        <f>+D74</f>
        <v>0</v>
      </c>
      <c r="E77" s="208" t="str">
        <f>+IF(COUNTA($D$71:E71)&gt;$C$9,"N/A",(E74+E76)/(1+$C$66)^(COUNTA($E$71:E71)))</f>
        <v>N/A</v>
      </c>
      <c r="F77" s="208" t="str">
        <f>+IF(COUNTA($D$71:F71)&gt;$C$9,"N/A",(F74+F76)/(1+$C$66)^(COUNTA($E$71:F71)))</f>
        <v>N/A</v>
      </c>
      <c r="G77" s="208" t="str">
        <f>+IF(COUNTA($D$71:G71)&gt;$C$9,"N/A",(G74+G76)/(1+$C$66)^(COUNTA($E$71:G71)))</f>
        <v>N/A</v>
      </c>
      <c r="H77" s="208" t="str">
        <f>+IF(COUNTA($D$71:H71)&gt;$C$9,"N/A",(H74+H76)/(1+$C$66)^(COUNTA($E$71:H71)))</f>
        <v>N/A</v>
      </c>
      <c r="I77" s="208" t="str">
        <f>+IF(COUNTA($D$71:I71)&gt;$C$9,"N/A",(I74+I76)/(1+$C$66)^(COUNTA($E$71:I71)))</f>
        <v>N/A</v>
      </c>
      <c r="J77" s="208" t="str">
        <f>+IF(COUNTA($D$71:J71)&gt;$C$9,"N/A",(J74+J76)/(1+$C$66)^(COUNTA($E$71:J71)))</f>
        <v>N/A</v>
      </c>
      <c r="K77" s="208" t="str">
        <f>+IF(COUNTA($D$71:K71)&gt;$C$9,"N/A",(K74+K76)/(1+$C$66)^(COUNTA($E$71:K71)))</f>
        <v>N/A</v>
      </c>
      <c r="L77" s="208" t="str">
        <f>+IF(COUNTA($D$71:L71)&gt;$C$9,"N/A",(L74+L76)/(1+$C$66)^(COUNTA($E$71:L71)))</f>
        <v>N/A</v>
      </c>
      <c r="M77" s="209" t="str">
        <f>+IF(COUNTA($D$71:M71)&gt;$C$9,"N/A",(M74+M76)/(1+$C$66)^(COUNTA($E$71:M71)))</f>
        <v>N/A</v>
      </c>
      <c r="N77" s="209" t="str">
        <f>+IF(COUNTA($D$71:N71)&gt;$C$9,"N/A",(N74+N76)/(1+$C$66)^(COUNTA($E$71:N71)))</f>
        <v>N/A</v>
      </c>
      <c r="O77" s="209" t="str">
        <f>+IF(COUNTA($D$71:O71)&gt;$C$9,"N/A",(O74+O76)/(1+$C$66)^(COUNTA($E$71:O71)))</f>
        <v>N/A</v>
      </c>
      <c r="P77" s="209" t="str">
        <f>+IF(COUNTA($D$71:P71)&gt;$C$9,"N/A",(P74+P76)/(1+$C$66)^(COUNTA($E$71:P71)))</f>
        <v>N/A</v>
      </c>
      <c r="Q77" s="209" t="str">
        <f>+IF(COUNTA($D$71:Q71)&gt;$C$9,"N/A",(Q74+Q76)/(1+$C$66)^(COUNTA($E$71:Q71)))</f>
        <v>N/A</v>
      </c>
      <c r="R77" s="209" t="str">
        <f>+IF(COUNTA($D$71:R71)&gt;$C$9,"N/A",(R74+R76)/(1+$C$66)^(COUNTA($E$71:R71)))</f>
        <v>N/A</v>
      </c>
      <c r="S77" s="209" t="str">
        <f>+IF(COUNTA($D$71:S71)&gt;$C$9,"N/A",(S74+S76)/(1+$C$66)^(COUNTA($E$71:S71)))</f>
        <v>N/A</v>
      </c>
      <c r="T77" s="209" t="str">
        <f>+IF(COUNTA($D$71:T71)&gt;$C$9,"N/A",(T74+T76)/(1+$C$66)^(COUNTA($E$71:T71)))</f>
        <v>N/A</v>
      </c>
      <c r="U77" s="209" t="str">
        <f>+IF(COUNTA($D$71:U71)&gt;$C$9,"N/A",(U74+U76)/(1+$C$66)^(COUNTA($E$71:U71)))</f>
        <v>N/A</v>
      </c>
      <c r="V77" s="209" t="str">
        <f>+IF(COUNTA($D$71:V71)&gt;$C$9,"N/A",(V74+V76)/(1+$C$66)^(COUNTA($E$71:V71)))</f>
        <v>N/A</v>
      </c>
      <c r="W77" s="209" t="str">
        <f>+IF(COUNTA($D$71:W71)&gt;$C$9,"N/A",(W74+W76)/(1+$C$66)^(COUNTA($E$71:W71)))</f>
        <v>N/A</v>
      </c>
      <c r="X77" s="209" t="str">
        <f>+IF(COUNTA($D$71:X71)&gt;$C$9,"N/A",(X74+X76)/(1+$C$66)^(COUNTA($E$71:X71)))</f>
        <v>N/A</v>
      </c>
      <c r="Y77" s="209" t="str">
        <f>+IF(COUNTA($D$71:Y71)&gt;$C$9,"N/A",(Y74+Y76)/(1+$C$66)^(COUNTA($E$71:Y71)))</f>
        <v>N/A</v>
      </c>
      <c r="Z77" s="209" t="str">
        <f>+IF(COUNTA($D$71:Z71)&gt;$C$9,"N/A",(Z74+Z76)/(1+$C$66)^(COUNTA($E$71:Z71)))</f>
        <v>N/A</v>
      </c>
      <c r="AA77" s="209" t="str">
        <f>+IF(COUNTA($D$71:AA71)&gt;$C$9,"N/A",(AA74+AA76)/(1+$C$66)^(COUNTA($E$71:AA71)))</f>
        <v>N/A</v>
      </c>
      <c r="AB77" s="209" t="str">
        <f>+IF(COUNTA($D$71:AB71)&gt;$C$9,"N/A",(AB74+AB76)/(1+$C$66)^(COUNTA($E$71:AB71)))</f>
        <v>N/A</v>
      </c>
      <c r="AC77" s="209" t="str">
        <f>+IF(COUNTA($D$71:AC71)&gt;$C$9,"N/A",(AC74+AC76)/(1+$C$66)^(COUNTA($E$71:AC71)))</f>
        <v>N/A</v>
      </c>
      <c r="AD77" s="209" t="str">
        <f>+IF(COUNTA($D$71:AD71)&gt;$C$9,"N/A",(AD74+AD76)/(1+$C$66)^(COUNTA($E$71:AD71)))</f>
        <v>N/A</v>
      </c>
      <c r="AE77" s="209" t="str">
        <f>+IF(COUNTA($D$71:AE71)&gt;$C$9,"N/A",(AE74+AE76)/(1+$C$66)^(COUNTA($E$71:AE71)))</f>
        <v>N/A</v>
      </c>
      <c r="AF77" s="209" t="str">
        <f>+IF(COUNTA($D$71:AF71)&gt;$C$9,"N/A",(AF74+AF76)/(1+$C$66)^(COUNTA($E$71:AF71)))</f>
        <v>N/A</v>
      </c>
      <c r="AG77" s="209" t="str">
        <f>+IF(COUNTA($D$71:AG71)&gt;$C$9,"N/A",(AG74+AG76)/(1+$C$66)^(COUNTA($E$71:AG71)))</f>
        <v>N/A</v>
      </c>
      <c r="AH77" s="209" t="str">
        <f>+IF(COUNTA($D$71:AH71)&gt;$C$9,"N/A",(AH74+AH76)/(1+$C$66)^(COUNTA($E$71:AH71)))</f>
        <v>N/A</v>
      </c>
      <c r="AI77" s="209" t="str">
        <f>+IF(COUNTA($D$71:AI71)&gt;$C$9,"N/A",(AI74+AI76)/(1+$C$66)^(COUNTA($E$71:AI71)))</f>
        <v>N/A</v>
      </c>
      <c r="AJ77" s="209" t="str">
        <f>+IF(COUNTA($D$71:AJ71)&gt;$C$9,"N/A",(AJ74+AJ76)/(1+$C$66)^(COUNTA($E$71:AJ71)))</f>
        <v>N/A</v>
      </c>
      <c r="AK77" s="209" t="str">
        <f>+IF(COUNTA($D$71:AK71)&gt;$C$9,"N/A",(AK74+AK76)/(1+$C$66)^(COUNTA($E$71:AK71)))</f>
        <v>N/A</v>
      </c>
      <c r="AL77" s="209" t="str">
        <f>+IF(COUNTA($D$71:AL71)&gt;$C$9,"N/A",(AL74+AL76)/(1+$C$66)^(COUNTA($E$71:AL71)))</f>
        <v>N/A</v>
      </c>
      <c r="AM77" s="209" t="str">
        <f>+IF(COUNTA($D$71:AM71)&gt;$C$9,"N/A",(AM74+AM76)/(1+$C$66)^(COUNTA($E$71:AM71)))</f>
        <v>N/A</v>
      </c>
      <c r="AN77" s="209" t="str">
        <f>+IF(COUNTA($D$71:AN71)&gt;$C$9,"N/A",(AN74+AN76)/(1+$C$66)^(COUNTA($E$71:AN71)))</f>
        <v>N/A</v>
      </c>
      <c r="AO77" s="209" t="str">
        <f>+IF(COUNTA($D$71:AO71)&gt;$C$9,"N/A",(AO74+AO76)/(1+$C$66)^(COUNTA($E$71:AO71)))</f>
        <v>N/A</v>
      </c>
      <c r="AP77" s="209" t="str">
        <f>+IF(COUNTA($D$71:AP71)&gt;$C$9,"N/A",(AP74+AP76)/(1+$C$66)^(COUNTA($E$71:AP71)))</f>
        <v>N/A</v>
      </c>
      <c r="AQ77" s="209" t="str">
        <f>+IF(COUNTA($D$71:AQ71)&gt;$C$9,"N/A",(AQ74+AQ76)/(1+$C$66)^(COUNTA($E$71:AQ71)))</f>
        <v>N/A</v>
      </c>
      <c r="AR77" s="209" t="str">
        <f>+IF(COUNTA($D$71:AR71)&gt;$C$9,"N/A",(AR74+AR76)/(1+$C$66)^(COUNTA($E$71:AR71)))</f>
        <v>N/A</v>
      </c>
      <c r="AS77" s="209" t="str">
        <f>+IF(COUNTA($D$71:AS71)&gt;$C$9,"N/A",(AS74+AS76)/(1+$C$66)^(COUNTA($E$71:AS71)))</f>
        <v>N/A</v>
      </c>
      <c r="AT77" s="209" t="str">
        <f>+IF(COUNTA($D$71:AT71)&gt;$C$9,"N/A",(AT74+AT76)/(1+$C$66)^(COUNTA($E$71:AT71)))</f>
        <v>N/A</v>
      </c>
      <c r="AU77" s="209" t="str">
        <f>+IF(COUNTA($D$71:AU71)&gt;$C$9,"N/A",(AU74+AU76)/(1+$C$66)^(COUNTA($E$71:AU71)))</f>
        <v>N/A</v>
      </c>
      <c r="AV77" s="209" t="str">
        <f>+IF(COUNTA($D$71:AV71)&gt;$C$9,"N/A",(AV74+AV76)/(1+$C$66)^(COUNTA($E$71:AV71)))</f>
        <v>N/A</v>
      </c>
      <c r="AW77" s="209" t="str">
        <f>+IF(COUNTA($D$71:AW71)&gt;$C$9,"N/A",(AW74+AW76)/(1+$C$66)^(COUNTA($E$71:AW71)))</f>
        <v>N/A</v>
      </c>
      <c r="AX77" s="209" t="str">
        <f>+IF(COUNTA($D$71:AX71)&gt;$C$9,"N/A",(AX74+AX76)/(1+$C$66)^(COUNTA($E$71:AX71)))</f>
        <v>N/A</v>
      </c>
    </row>
    <row r="78" spans="2:50" ht="42.75">
      <c r="B78" s="190" t="s">
        <v>107</v>
      </c>
      <c r="C78" s="210" t="b">
        <f>IF(SUM(D73:AX73)=SUM(C53),B93,B94)</f>
        <v>1</v>
      </c>
      <c r="D78" s="191" t="s">
        <v>108</v>
      </c>
    </row>
    <row r="79" spans="2:50" ht="42.75">
      <c r="B79" s="190" t="s">
        <v>109</v>
      </c>
      <c r="C79" s="210" t="b">
        <f>IF(SUM(D72:AX72)=SUM(C61:E61),B93,B94)</f>
        <v>1</v>
      </c>
      <c r="D79" s="191" t="s">
        <v>110</v>
      </c>
    </row>
    <row r="81" spans="2:50" ht="15">
      <c r="B81" s="174" t="s">
        <v>111</v>
      </c>
    </row>
    <row r="82" spans="2:50" ht="15" thickBot="1"/>
    <row r="83" spans="2:50" ht="15" thickBot="1">
      <c r="B83" s="184"/>
      <c r="C83" s="185" t="s">
        <v>100</v>
      </c>
      <c r="D83" s="201">
        <f>+D71</f>
        <v>0</v>
      </c>
      <c r="E83" s="201">
        <f t="shared" ref="E83:AX83" si="2">+E71</f>
        <v>1</v>
      </c>
      <c r="F83" s="201">
        <f t="shared" si="2"/>
        <v>2</v>
      </c>
      <c r="G83" s="201">
        <f t="shared" si="2"/>
        <v>3</v>
      </c>
      <c r="H83" s="201">
        <f t="shared" si="2"/>
        <v>4</v>
      </c>
      <c r="I83" s="201">
        <f t="shared" si="2"/>
        <v>5</v>
      </c>
      <c r="J83" s="201">
        <f t="shared" si="2"/>
        <v>6</v>
      </c>
      <c r="K83" s="201">
        <f t="shared" si="2"/>
        <v>7</v>
      </c>
      <c r="L83" s="201">
        <f t="shared" si="2"/>
        <v>8</v>
      </c>
      <c r="M83" s="202">
        <f t="shared" si="2"/>
        <v>9</v>
      </c>
      <c r="N83" s="202">
        <f t="shared" si="2"/>
        <v>10</v>
      </c>
      <c r="O83" s="202">
        <f t="shared" si="2"/>
        <v>11</v>
      </c>
      <c r="P83" s="202">
        <f t="shared" si="2"/>
        <v>12</v>
      </c>
      <c r="Q83" s="202">
        <f t="shared" si="2"/>
        <v>13</v>
      </c>
      <c r="R83" s="202">
        <f t="shared" si="2"/>
        <v>14</v>
      </c>
      <c r="S83" s="202">
        <f t="shared" si="2"/>
        <v>15</v>
      </c>
      <c r="T83" s="202">
        <f t="shared" si="2"/>
        <v>16</v>
      </c>
      <c r="U83" s="202">
        <f t="shared" si="2"/>
        <v>17</v>
      </c>
      <c r="V83" s="202">
        <f t="shared" si="2"/>
        <v>18</v>
      </c>
      <c r="W83" s="202">
        <f t="shared" si="2"/>
        <v>19</v>
      </c>
      <c r="X83" s="202">
        <f t="shared" si="2"/>
        <v>20</v>
      </c>
      <c r="Y83" s="202">
        <f t="shared" si="2"/>
        <v>21</v>
      </c>
      <c r="Z83" s="202">
        <f t="shared" si="2"/>
        <v>22</v>
      </c>
      <c r="AA83" s="202">
        <f t="shared" si="2"/>
        <v>23</v>
      </c>
      <c r="AB83" s="202">
        <f t="shared" si="2"/>
        <v>24</v>
      </c>
      <c r="AC83" s="202">
        <f t="shared" si="2"/>
        <v>25</v>
      </c>
      <c r="AD83" s="202">
        <f t="shared" si="2"/>
        <v>26</v>
      </c>
      <c r="AE83" s="202">
        <f t="shared" si="2"/>
        <v>27</v>
      </c>
      <c r="AF83" s="202">
        <f t="shared" si="2"/>
        <v>28</v>
      </c>
      <c r="AG83" s="202">
        <f t="shared" si="2"/>
        <v>29</v>
      </c>
      <c r="AH83" s="202">
        <f t="shared" si="2"/>
        <v>30</v>
      </c>
      <c r="AI83" s="202">
        <f t="shared" si="2"/>
        <v>31</v>
      </c>
      <c r="AJ83" s="202">
        <f t="shared" si="2"/>
        <v>32</v>
      </c>
      <c r="AK83" s="202">
        <f t="shared" si="2"/>
        <v>33</v>
      </c>
      <c r="AL83" s="202">
        <f t="shared" si="2"/>
        <v>34</v>
      </c>
      <c r="AM83" s="202">
        <f t="shared" si="2"/>
        <v>35</v>
      </c>
      <c r="AN83" s="202">
        <f t="shared" si="2"/>
        <v>36</v>
      </c>
      <c r="AO83" s="202">
        <f t="shared" si="2"/>
        <v>37</v>
      </c>
      <c r="AP83" s="202">
        <f t="shared" si="2"/>
        <v>38</v>
      </c>
      <c r="AQ83" s="202">
        <f t="shared" si="2"/>
        <v>39</v>
      </c>
      <c r="AR83" s="202">
        <f t="shared" si="2"/>
        <v>40</v>
      </c>
      <c r="AS83" s="202">
        <f t="shared" si="2"/>
        <v>41</v>
      </c>
      <c r="AT83" s="202">
        <f t="shared" si="2"/>
        <v>42</v>
      </c>
      <c r="AU83" s="202">
        <f t="shared" si="2"/>
        <v>43</v>
      </c>
      <c r="AV83" s="202">
        <f t="shared" si="2"/>
        <v>44</v>
      </c>
      <c r="AW83" s="202">
        <f t="shared" si="2"/>
        <v>45</v>
      </c>
      <c r="AX83" s="202">
        <f t="shared" si="2"/>
        <v>46</v>
      </c>
    </row>
    <row r="84" spans="2:50" ht="15">
      <c r="B84" s="142" t="s">
        <v>112</v>
      </c>
      <c r="C84" s="203" t="e">
        <f>+D41+D26</f>
        <v>#DIV/0!</v>
      </c>
    </row>
    <row r="85" spans="2:50" ht="15">
      <c r="B85" s="190" t="s">
        <v>113</v>
      </c>
      <c r="C85" s="205">
        <f ca="1">+SUM(OFFSET(D85,0,0,1,$C$9))</f>
        <v>0</v>
      </c>
      <c r="D85" s="170"/>
      <c r="E85" s="170"/>
      <c r="F85" s="170"/>
      <c r="G85" s="170"/>
      <c r="H85" s="170"/>
      <c r="I85" s="170"/>
      <c r="J85" s="170"/>
      <c r="K85" s="170"/>
      <c r="L85" s="170"/>
      <c r="M85" s="170"/>
      <c r="N85" s="170"/>
      <c r="O85" s="170"/>
      <c r="P85" s="170"/>
      <c r="Q85" s="170"/>
      <c r="R85" s="170"/>
      <c r="S85" s="170"/>
      <c r="T85" s="170"/>
      <c r="U85" s="170"/>
      <c r="V85" s="170"/>
      <c r="W85" s="170"/>
      <c r="X85" s="170"/>
      <c r="Y85" s="170"/>
      <c r="Z85" s="170"/>
      <c r="AA85" s="170"/>
      <c r="AB85" s="170"/>
      <c r="AC85" s="170"/>
      <c r="AD85" s="170"/>
      <c r="AE85" s="170"/>
      <c r="AF85" s="170"/>
      <c r="AG85" s="170"/>
      <c r="AH85" s="170"/>
      <c r="AI85" s="170"/>
      <c r="AJ85" s="170"/>
      <c r="AK85" s="170"/>
      <c r="AL85" s="170"/>
      <c r="AM85" s="170"/>
      <c r="AN85" s="170"/>
      <c r="AO85" s="170"/>
      <c r="AP85" s="170"/>
      <c r="AQ85" s="170"/>
      <c r="AR85" s="170"/>
      <c r="AS85" s="170"/>
      <c r="AT85" s="170"/>
      <c r="AU85" s="170"/>
      <c r="AV85" s="170"/>
      <c r="AW85" s="170"/>
      <c r="AX85" s="170"/>
    </row>
    <row r="86" spans="2:50" ht="15">
      <c r="B86" s="190" t="s">
        <v>114</v>
      </c>
      <c r="C86" s="205">
        <f ca="1">-C77</f>
        <v>0</v>
      </c>
    </row>
    <row r="87" spans="2:50" ht="15">
      <c r="B87" s="190" t="s">
        <v>115</v>
      </c>
      <c r="C87" s="205">
        <f ca="1">+SUM(OFFSET(D87,0,0,1,$C$9))</f>
        <v>0</v>
      </c>
      <c r="D87" s="205">
        <f>+D85</f>
        <v>0</v>
      </c>
      <c r="E87" s="205" t="str">
        <f>+IF(COUNTA($D$83:E83)&gt;$C$9,"N/A",E85/(1+$C$66)^(COUNTA($E$83:E83)))</f>
        <v>N/A</v>
      </c>
      <c r="F87" s="205" t="str">
        <f>+IF(COUNTA($D$83:F83)&gt;$C$9,"N/A",F85/(1+$C$66)^(COUNTA($E$83:F83)))</f>
        <v>N/A</v>
      </c>
      <c r="G87" s="205" t="str">
        <f>+IF(COUNTA($D$83:G83)&gt;$C$9,"N/A",G85/(1+$C$66)^(COUNTA($E$83:G83)))</f>
        <v>N/A</v>
      </c>
      <c r="H87" s="205" t="str">
        <f>+IF(COUNTA($D$83:H83)&gt;$C$9,"N/A",H85/(1+$C$66)^(COUNTA($E$83:H83)))</f>
        <v>N/A</v>
      </c>
      <c r="I87" s="205" t="str">
        <f>+IF(COUNTA($D$83:I83)&gt;$C$9,"N/A",I85/(1+$C$66)^(COUNTA($E$83:I83)))</f>
        <v>N/A</v>
      </c>
      <c r="J87" s="205" t="str">
        <f>+IF(COUNTA($D$83:J83)&gt;$C$9,"N/A",J85/(1+$C$66)^(COUNTA($E$83:J83)))</f>
        <v>N/A</v>
      </c>
      <c r="K87" s="205" t="str">
        <f>+IF(COUNTA($D$83:K83)&gt;$C$9,"N/A",K85/(1+$C$66)^(COUNTA($E$83:K83)))</f>
        <v>N/A</v>
      </c>
      <c r="L87" s="205" t="str">
        <f>+IF(COUNTA($D$83:L83)&gt;$C$9,"N/A",L85/(1+$C$66)^(COUNTA($E$83:L83)))</f>
        <v>N/A</v>
      </c>
      <c r="M87" s="205" t="str">
        <f>+IF(COUNTA($D$83:M83)&gt;$C$9,"N/A",M85/(1+$C$66)^(COUNTA($E$83:M83)))</f>
        <v>N/A</v>
      </c>
      <c r="N87" s="205" t="str">
        <f>+IF(COUNTA($D$83:N83)&gt;$C$9,"N/A",N85/(1+$C$66)^(COUNTA($E$83:N83)))</f>
        <v>N/A</v>
      </c>
      <c r="O87" s="205" t="str">
        <f>+IF(COUNTA($D$83:O83)&gt;$C$9,"N/A",O85/(1+$C$66)^(COUNTA($E$83:O83)))</f>
        <v>N/A</v>
      </c>
      <c r="P87" s="205" t="str">
        <f>+IF(COUNTA($D$83:P83)&gt;$C$9,"N/A",P85/(1+$C$66)^(COUNTA($E$83:P83)))</f>
        <v>N/A</v>
      </c>
      <c r="Q87" s="205" t="str">
        <f>+IF(COUNTA($D$83:Q83)&gt;$C$9,"N/A",Q85/(1+$C$66)^(COUNTA($E$83:Q83)))</f>
        <v>N/A</v>
      </c>
      <c r="R87" s="205" t="str">
        <f>+IF(COUNTA($D$83:R83)&gt;$C$9,"N/A",R85/(1+$C$66)^(COUNTA($E$83:R83)))</f>
        <v>N/A</v>
      </c>
      <c r="S87" s="205" t="str">
        <f>+IF(COUNTA($D$83:S83)&gt;$C$9,"N/A",S85/(1+$C$66)^(COUNTA($E$83:S83)))</f>
        <v>N/A</v>
      </c>
      <c r="T87" s="205" t="str">
        <f>+IF(COUNTA($D$83:T83)&gt;$C$9,"N/A",T85/(1+$C$66)^(COUNTA($E$83:T83)))</f>
        <v>N/A</v>
      </c>
      <c r="U87" s="205" t="str">
        <f>+IF(COUNTA($D$83:U83)&gt;$C$9,"N/A",U85/(1+$C$66)^(COUNTA($E$83:U83)))</f>
        <v>N/A</v>
      </c>
      <c r="V87" s="205" t="str">
        <f>+IF(COUNTA($D$83:V83)&gt;$C$9,"N/A",V85/(1+$C$66)^(COUNTA($E$83:V83)))</f>
        <v>N/A</v>
      </c>
      <c r="W87" s="205" t="str">
        <f>+IF(COUNTA($D$83:W83)&gt;$C$9,"N/A",W85/(1+$C$66)^(COUNTA($E$83:W83)))</f>
        <v>N/A</v>
      </c>
      <c r="X87" s="205" t="str">
        <f>+IF(COUNTA($D$83:X83)&gt;$C$9,"N/A",X85/(1+$C$66)^(COUNTA($E$83:X83)))</f>
        <v>N/A</v>
      </c>
      <c r="Y87" s="205" t="str">
        <f>+IF(COUNTA($D$83:Y83)&gt;$C$9,"N/A",Y85/(1+$C$66)^(COUNTA($E$83:Y83)))</f>
        <v>N/A</v>
      </c>
      <c r="Z87" s="205" t="str">
        <f>+IF(COUNTA($D$83:Z83)&gt;$C$9,"N/A",Z85/(1+$C$66)^(COUNTA($E$83:Z83)))</f>
        <v>N/A</v>
      </c>
      <c r="AA87" s="205" t="str">
        <f>+IF(COUNTA($D$83:AA83)&gt;$C$9,"N/A",AA85/(1+$C$66)^(COUNTA($E$83:AA83)))</f>
        <v>N/A</v>
      </c>
      <c r="AB87" s="205" t="str">
        <f>+IF(COUNTA($D$83:AB83)&gt;$C$9,"N/A",AB85/(1+$C$66)^(COUNTA($E$83:AB83)))</f>
        <v>N/A</v>
      </c>
      <c r="AC87" s="205" t="str">
        <f>+IF(COUNTA($D$83:AC83)&gt;$C$9,"N/A",AC85/(1+$C$66)^(COUNTA($E$83:AC83)))</f>
        <v>N/A</v>
      </c>
      <c r="AD87" s="205" t="str">
        <f>+IF(COUNTA($D$83:AD83)&gt;$C$9,"N/A",AD85/(1+$C$66)^(COUNTA($E$83:AD83)))</f>
        <v>N/A</v>
      </c>
      <c r="AE87" s="205" t="str">
        <f>+IF(COUNTA($D$83:AE83)&gt;$C$9,"N/A",AE85/(1+$C$66)^(COUNTA($E$83:AE83)))</f>
        <v>N/A</v>
      </c>
      <c r="AF87" s="205" t="str">
        <f>+IF(COUNTA($D$83:AF83)&gt;$C$9,"N/A",AF85/(1+$C$66)^(COUNTA($E$83:AF83)))</f>
        <v>N/A</v>
      </c>
      <c r="AG87" s="205" t="str">
        <f>+IF(COUNTA($D$83:AG83)&gt;$C$9,"N/A",AG85/(1+$C$66)^(COUNTA($E$83:AG83)))</f>
        <v>N/A</v>
      </c>
      <c r="AH87" s="205" t="str">
        <f>+IF(COUNTA($D$83:AH83)&gt;$C$9,"N/A",AH85/(1+$C$66)^(COUNTA($E$83:AH83)))</f>
        <v>N/A</v>
      </c>
      <c r="AI87" s="205" t="str">
        <f>+IF(COUNTA($D$83:AI83)&gt;$C$9,"N/A",AI85/(1+$C$66)^(COUNTA($E$83:AI83)))</f>
        <v>N/A</v>
      </c>
      <c r="AJ87" s="205" t="str">
        <f>+IF(COUNTA($D$83:AJ83)&gt;$C$9,"N/A",AJ85/(1+$C$66)^(COUNTA($E$83:AJ83)))</f>
        <v>N/A</v>
      </c>
      <c r="AK87" s="205" t="str">
        <f>+IF(COUNTA($D$83:AK83)&gt;$C$9,"N/A",AK85/(1+$C$66)^(COUNTA($E$83:AK83)))</f>
        <v>N/A</v>
      </c>
      <c r="AL87" s="205" t="str">
        <f>+IF(COUNTA($D$83:AL83)&gt;$C$9,"N/A",AL85/(1+$C$66)^(COUNTA($E$83:AL83)))</f>
        <v>N/A</v>
      </c>
      <c r="AM87" s="205" t="str">
        <f>+IF(COUNTA($D$83:AM83)&gt;$C$9,"N/A",AM85/(1+$C$66)^(COUNTA($E$83:AM83)))</f>
        <v>N/A</v>
      </c>
      <c r="AN87" s="205" t="str">
        <f>+IF(COUNTA($D$83:AN83)&gt;$C$9,"N/A",AN85/(1+$C$66)^(COUNTA($E$83:AN83)))</f>
        <v>N/A</v>
      </c>
      <c r="AO87" s="205" t="str">
        <f>+IF(COUNTA($D$83:AO83)&gt;$C$9,"N/A",AO85/(1+$C$66)^(COUNTA($E$83:AO83)))</f>
        <v>N/A</v>
      </c>
      <c r="AP87" s="205" t="str">
        <f>+IF(COUNTA($D$83:AP83)&gt;$C$9,"N/A",AP85/(1+$C$66)^(COUNTA($E$83:AP83)))</f>
        <v>N/A</v>
      </c>
      <c r="AQ87" s="205" t="str">
        <f>+IF(COUNTA($D$83:AQ83)&gt;$C$9,"N/A",AQ85/(1+$C$66)^(COUNTA($E$83:AQ83)))</f>
        <v>N/A</v>
      </c>
      <c r="AR87" s="205" t="str">
        <f>+IF(COUNTA($D$83:AR83)&gt;$C$9,"N/A",AR85/(1+$C$66)^(COUNTA($E$83:AR83)))</f>
        <v>N/A</v>
      </c>
      <c r="AS87" s="205" t="str">
        <f>+IF(COUNTA($D$83:AS83)&gt;$C$9,"N/A",AS85/(1+$C$66)^(COUNTA($E$83:AS83)))</f>
        <v>N/A</v>
      </c>
      <c r="AT87" s="205" t="str">
        <f>+IF(COUNTA($D$83:AT83)&gt;$C$9,"N/A",AT85/(1+$C$66)^(COUNTA($E$83:AT83)))</f>
        <v>N/A</v>
      </c>
      <c r="AU87" s="205" t="str">
        <f>+IF(COUNTA($D$83:AU83)&gt;$C$9,"N/A",AU85/(1+$C$66)^(COUNTA($E$83:AU83)))</f>
        <v>N/A</v>
      </c>
      <c r="AV87" s="205" t="str">
        <f>+IF(COUNTA($D$83:AV83)&gt;$C$9,"N/A",AV85/(1+$C$66)^(COUNTA($E$83:AV83)))</f>
        <v>N/A</v>
      </c>
      <c r="AW87" s="205" t="str">
        <f>+IF(COUNTA($D$83:AW83)&gt;$C$9,"N/A",AW85/(1+$C$66)^(COUNTA($E$83:AW83)))</f>
        <v>N/A</v>
      </c>
      <c r="AX87" s="205" t="str">
        <f>+IF(COUNTA($D$83:AX83)&gt;$C$9,"N/A",AX85/(1+$C$66)^(COUNTA($E$83:AX83)))</f>
        <v>N/A</v>
      </c>
    </row>
    <row r="88" spans="2:50" ht="15">
      <c r="B88" s="190" t="s">
        <v>116</v>
      </c>
      <c r="C88" s="211" t="e">
        <f ca="1">+AND(C87&lt;=C86,C85&lt;=C84)</f>
        <v>#DIV/0!</v>
      </c>
    </row>
    <row r="89" spans="2:50" ht="15">
      <c r="B89" s="190" t="s">
        <v>117</v>
      </c>
      <c r="C89" s="212" t="e">
        <f ca="1">C85/C84</f>
        <v>#DIV/0!</v>
      </c>
    </row>
    <row r="90" spans="2:50">
      <c r="B90" s="236" t="s">
        <v>118</v>
      </c>
      <c r="C90" s="236"/>
    </row>
    <row r="91" spans="2:50">
      <c r="B91" s="237"/>
      <c r="C91" s="237"/>
    </row>
    <row r="92" spans="2:50">
      <c r="B92" s="237"/>
      <c r="C92" s="237"/>
    </row>
    <row r="93" spans="2:50">
      <c r="B93" s="131" t="b">
        <v>1</v>
      </c>
    </row>
    <row r="94" spans="2:50">
      <c r="B94" s="131" t="b">
        <v>0</v>
      </c>
    </row>
  </sheetData>
  <sheetProtection sheet="1" objects="1" scenarios="1"/>
  <mergeCells count="11">
    <mergeCell ref="B14:D14"/>
    <mergeCell ref="E4:F4"/>
    <mergeCell ref="E5:F5"/>
    <mergeCell ref="E6:F6"/>
    <mergeCell ref="E7:F7"/>
    <mergeCell ref="E13:I16"/>
    <mergeCell ref="B27:D27"/>
    <mergeCell ref="E29:I29"/>
    <mergeCell ref="E33:I33"/>
    <mergeCell ref="B42:D42"/>
    <mergeCell ref="B90:C92"/>
  </mergeCells>
  <conditionalFormatting sqref="B93">
    <cfRule type="cellIs" dxfId="17" priority="4" operator="equal">
      <formula>TRUE</formula>
    </cfRule>
  </conditionalFormatting>
  <conditionalFormatting sqref="B94">
    <cfRule type="cellIs" dxfId="16" priority="3" operator="equal">
      <formula>FALSE</formula>
    </cfRule>
  </conditionalFormatting>
  <conditionalFormatting sqref="C78:C79">
    <cfRule type="cellIs" dxfId="15" priority="1" operator="equal">
      <formula>$B$94</formula>
    </cfRule>
    <cfRule type="cellIs" dxfId="14" priority="2" operator="equal">
      <formula>$B$93</formula>
    </cfRule>
  </conditionalFormatting>
  <conditionalFormatting sqref="C88">
    <cfRule type="cellIs" dxfId="13" priority="8" operator="equal">
      <formula>$B$94</formula>
    </cfRule>
    <cfRule type="cellIs" dxfId="12" priority="9" operator="equal">
      <formula>$B$93</formula>
    </cfRule>
  </conditionalFormatting>
  <conditionalFormatting sqref="D72:AX72">
    <cfRule type="expression" dxfId="11" priority="5">
      <formula>IF(D71&gt;MAX($D$5:$D$7),TRUE,FALSE)</formula>
    </cfRule>
  </conditionalFormatting>
  <conditionalFormatting sqref="D73:AX73">
    <cfRule type="expression" dxfId="10" priority="6">
      <formula>IF(D71&gt;MAX($D$5:$D$7),TRUE,FALSE)</formula>
    </cfRule>
  </conditionalFormatting>
  <conditionalFormatting sqref="D85:AX85">
    <cfRule type="expression" dxfId="9" priority="7">
      <formula>IF(D83&gt;MAX($D$5:$D$7),TRUE,FALSE)</formula>
    </cfRule>
  </conditionalFormatting>
  <hyperlinks>
    <hyperlink ref="E17" r:id="rId1" location="ntr29-C_2021528EN.01001001-E0029" xr:uid="{CCB0471A-FE61-4D74-88A1-58ADD5FA4E83}"/>
    <hyperlink ref="E66" r:id="rId2" xr:uid="{63893734-874A-4DD4-A94E-13D68C93F8E8}"/>
  </hyperlinks>
  <pageMargins left="0.7" right="0.7" top="0.75" bottom="0.75" header="0.3" footer="0.3"/>
  <pageSetup paperSize="9" scale="65" fitToWidth="0" fitToHeight="0" orientation="portrait" r:id="rId3"/>
  <headerFooter>
    <oddFooter>&amp;C_x000D_&amp;1#&amp;"Arial"&amp;9&amp;K737373 Interno – Internal</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A185A8-2C0C-4C3A-B4A2-63F46181E8B2}">
  <dimension ref="B2:AX94"/>
  <sheetViews>
    <sheetView showGridLines="0" tabSelected="1" topLeftCell="A46" zoomScale="80" zoomScaleNormal="80" workbookViewId="0">
      <selection activeCell="D94" sqref="D94"/>
    </sheetView>
  </sheetViews>
  <sheetFormatPr defaultColWidth="8.7109375" defaultRowHeight="14.25"/>
  <cols>
    <col min="1" max="1" width="8.7109375" style="131"/>
    <col min="2" max="2" width="56.42578125" style="131" customWidth="1"/>
    <col min="3" max="3" width="17.28515625" style="131" customWidth="1"/>
    <col min="4" max="4" width="35" style="131" customWidth="1"/>
    <col min="5" max="5" width="17.42578125" style="131" customWidth="1"/>
    <col min="6" max="13" width="17.7109375" style="131" customWidth="1"/>
    <col min="14" max="15" width="8.7109375" style="131"/>
    <col min="16" max="16" width="10.28515625" style="131" bestFit="1" customWidth="1"/>
    <col min="17" max="16384" width="8.7109375" style="131"/>
  </cols>
  <sheetData>
    <row r="2" spans="2:9" ht="15">
      <c r="B2" s="130" t="s">
        <v>37</v>
      </c>
    </row>
    <row r="3" spans="2:9" ht="15">
      <c r="B3" s="130"/>
      <c r="G3" s="132"/>
      <c r="H3" s="131" t="s">
        <v>38</v>
      </c>
    </row>
    <row r="4" spans="2:9" ht="15">
      <c r="B4" s="133" t="s">
        <v>39</v>
      </c>
      <c r="C4" s="133" t="s">
        <v>40</v>
      </c>
      <c r="D4" s="133" t="s">
        <v>41</v>
      </c>
      <c r="E4" s="241" t="s">
        <v>42</v>
      </c>
      <c r="F4" s="242"/>
      <c r="G4" s="134" t="s">
        <v>43</v>
      </c>
      <c r="H4" s="131" t="s">
        <v>44</v>
      </c>
    </row>
    <row r="5" spans="2:9" ht="82.5" customHeight="1">
      <c r="B5" s="135" t="s">
        <v>45</v>
      </c>
      <c r="C5" s="5">
        <v>2025</v>
      </c>
      <c r="D5" s="5">
        <v>2029</v>
      </c>
      <c r="E5" s="243" t="s">
        <v>46</v>
      </c>
      <c r="F5" s="243"/>
    </row>
    <row r="6" spans="2:9" ht="82.5" customHeight="1">
      <c r="B6" s="135" t="s">
        <v>47</v>
      </c>
      <c r="C6" s="5">
        <v>2026</v>
      </c>
      <c r="D6" s="5">
        <v>2029</v>
      </c>
      <c r="E6" s="243" t="s">
        <v>48</v>
      </c>
      <c r="F6" s="243"/>
    </row>
    <row r="7" spans="2:9" ht="82.5" customHeight="1">
      <c r="B7" s="135" t="s">
        <v>49</v>
      </c>
      <c r="C7" s="5">
        <v>2029</v>
      </c>
      <c r="D7" s="5">
        <v>2040</v>
      </c>
      <c r="E7" s="243" t="s">
        <v>50</v>
      </c>
      <c r="F7" s="243"/>
    </row>
    <row r="8" spans="2:9" ht="15">
      <c r="B8" s="136"/>
      <c r="C8" s="3"/>
      <c r="D8" s="3"/>
      <c r="E8" s="137"/>
    </row>
    <row r="9" spans="2:9">
      <c r="B9" s="138" t="s">
        <v>51</v>
      </c>
      <c r="C9" s="192">
        <f>MAX(D5:D7)-MIN(C5:C7)+1</f>
        <v>16</v>
      </c>
      <c r="D9" s="2"/>
    </row>
    <row r="10" spans="2:9">
      <c r="D10" s="3"/>
    </row>
    <row r="11" spans="2:9" ht="15">
      <c r="B11" s="130" t="s">
        <v>52</v>
      </c>
    </row>
    <row r="12" spans="2:9" ht="15" thickBot="1"/>
    <row r="13" spans="2:9" ht="28.5" customHeight="1" thickBot="1">
      <c r="B13" s="139" t="s">
        <v>53</v>
      </c>
      <c r="C13" s="140" t="s">
        <v>54</v>
      </c>
      <c r="D13" s="141" t="s">
        <v>55</v>
      </c>
      <c r="E13" s="244" t="s">
        <v>56</v>
      </c>
      <c r="F13" s="244"/>
      <c r="G13" s="244"/>
      <c r="H13" s="244"/>
      <c r="I13" s="244"/>
    </row>
    <row r="14" spans="2:9" ht="15" thickBot="1">
      <c r="B14" s="238" t="s">
        <v>57</v>
      </c>
      <c r="C14" s="239"/>
      <c r="D14" s="240"/>
      <c r="E14" s="244"/>
      <c r="F14" s="244"/>
      <c r="G14" s="244"/>
      <c r="H14" s="244"/>
      <c r="I14" s="244"/>
    </row>
    <row r="15" spans="2:9" ht="15">
      <c r="B15" s="142" t="s">
        <v>58</v>
      </c>
      <c r="C15" s="143">
        <v>0</v>
      </c>
      <c r="D15" s="143">
        <v>0</v>
      </c>
      <c r="E15" s="244"/>
      <c r="F15" s="244"/>
      <c r="G15" s="244"/>
      <c r="H15" s="244"/>
      <c r="I15" s="244"/>
    </row>
    <row r="16" spans="2:9" ht="15">
      <c r="B16" s="144" t="s">
        <v>59</v>
      </c>
      <c r="C16" s="145">
        <v>2.2000000000000002</v>
      </c>
      <c r="D16" s="193">
        <f>IFERROR((C16/D17*D18),"0")</f>
        <v>2.2000000000000002</v>
      </c>
      <c r="E16" s="244"/>
      <c r="F16" s="244"/>
      <c r="G16" s="244"/>
      <c r="H16" s="244"/>
      <c r="I16" s="244"/>
    </row>
    <row r="17" spans="2:9" ht="15">
      <c r="B17" s="146" t="s">
        <v>60</v>
      </c>
      <c r="D17" s="147">
        <v>5</v>
      </c>
      <c r="E17" s="148" t="s">
        <v>61</v>
      </c>
    </row>
    <row r="18" spans="2:9" ht="15">
      <c r="B18" s="146" t="s">
        <v>62</v>
      </c>
      <c r="D18" s="194">
        <f>+D5-C5+1</f>
        <v>5</v>
      </c>
      <c r="E18" s="149"/>
    </row>
    <row r="19" spans="2:9" ht="15">
      <c r="B19" s="150" t="s">
        <v>63</v>
      </c>
      <c r="C19" s="145">
        <v>8.1</v>
      </c>
      <c r="D19" s="193">
        <f>IFERROR((C19/D20*D21),"0")</f>
        <v>2.0249999999999999</v>
      </c>
      <c r="E19" s="151"/>
    </row>
    <row r="20" spans="2:9" ht="15">
      <c r="B20" s="146" t="s">
        <v>64</v>
      </c>
      <c r="D20" s="147">
        <v>20</v>
      </c>
      <c r="E20" s="152"/>
    </row>
    <row r="21" spans="2:9" ht="15">
      <c r="B21" s="146" t="s">
        <v>62</v>
      </c>
      <c r="D21" s="194">
        <f>+D18</f>
        <v>5</v>
      </c>
      <c r="E21" s="149"/>
    </row>
    <row r="22" spans="2:9" ht="15">
      <c r="B22" s="150" t="s">
        <v>65</v>
      </c>
      <c r="C22" s="145">
        <v>6.54</v>
      </c>
      <c r="D22" s="145">
        <v>6.54</v>
      </c>
      <c r="E22" s="151"/>
    </row>
    <row r="23" spans="2:9" ht="15">
      <c r="B23" s="150" t="s">
        <v>66</v>
      </c>
      <c r="C23" s="145">
        <v>68.290000000000006</v>
      </c>
      <c r="D23" s="145">
        <v>68.290000000000006</v>
      </c>
    </row>
    <row r="24" spans="2:9" ht="15" customHeight="1">
      <c r="B24" s="150" t="s">
        <v>67</v>
      </c>
      <c r="C24" s="145">
        <v>10.61</v>
      </c>
      <c r="D24" s="145">
        <v>10.61</v>
      </c>
    </row>
    <row r="25" spans="2:9" ht="15.75" thickBot="1">
      <c r="B25" s="153" t="s">
        <v>68</v>
      </c>
      <c r="C25" s="154">
        <v>1.25</v>
      </c>
      <c r="D25" s="154">
        <v>1.25</v>
      </c>
    </row>
    <row r="26" spans="2:9" ht="15" thickBot="1">
      <c r="B26" s="155" t="s">
        <v>69</v>
      </c>
      <c r="C26" s="195">
        <f>SUM(C15,C16,C19,C22,C23,C24,C25)</f>
        <v>96.990000000000009</v>
      </c>
      <c r="D26" s="196">
        <f>SUM(D15,D16,D19,D23,D22,D24,D25)</f>
        <v>90.915000000000006</v>
      </c>
    </row>
    <row r="27" spans="2:9" ht="15" thickBot="1">
      <c r="B27" s="230" t="s">
        <v>70</v>
      </c>
      <c r="C27" s="231"/>
      <c r="D27" s="232"/>
    </row>
    <row r="28" spans="2:9" ht="15">
      <c r="B28" s="156" t="s">
        <v>58</v>
      </c>
      <c r="C28" s="154">
        <v>0</v>
      </c>
      <c r="D28" s="154">
        <v>0</v>
      </c>
    </row>
    <row r="29" spans="2:9" ht="15">
      <c r="B29" s="156" t="s">
        <v>71</v>
      </c>
      <c r="C29" s="157"/>
      <c r="D29" s="197">
        <f>+C16/D17*D32</f>
        <v>1.7600000000000002</v>
      </c>
      <c r="E29" s="233" t="s">
        <v>72</v>
      </c>
      <c r="F29" s="234"/>
      <c r="G29" s="234"/>
      <c r="H29" s="234"/>
      <c r="I29" s="235"/>
    </row>
    <row r="30" spans="2:9" ht="15">
      <c r="B30" s="150" t="s">
        <v>73</v>
      </c>
      <c r="C30" s="145">
        <v>0</v>
      </c>
      <c r="D30" s="197">
        <f>IFERROR((C30/D31*D32),"0")</f>
        <v>0</v>
      </c>
      <c r="E30" s="158"/>
      <c r="F30" s="158"/>
      <c r="G30" s="158"/>
      <c r="H30" s="158"/>
      <c r="I30" s="158"/>
    </row>
    <row r="31" spans="2:9" ht="15">
      <c r="B31" s="146" t="s">
        <v>60</v>
      </c>
      <c r="D31" s="147">
        <v>5</v>
      </c>
      <c r="E31" s="159"/>
      <c r="F31" s="158"/>
      <c r="G31" s="158"/>
      <c r="H31" s="158"/>
      <c r="I31" s="158"/>
    </row>
    <row r="32" spans="2:9" ht="15">
      <c r="B32" s="146" t="s">
        <v>62</v>
      </c>
      <c r="D32" s="194">
        <f>+D6-C6+1</f>
        <v>4</v>
      </c>
      <c r="E32" s="160"/>
      <c r="F32" s="158"/>
      <c r="G32" s="158"/>
      <c r="H32" s="158"/>
      <c r="I32" s="158"/>
    </row>
    <row r="33" spans="2:9" ht="14.65" customHeight="1">
      <c r="B33" s="156" t="s">
        <v>74</v>
      </c>
      <c r="C33" s="149"/>
      <c r="D33" s="197">
        <f>+C19/D20*D36</f>
        <v>1.6199999999999999</v>
      </c>
      <c r="E33" s="233" t="s">
        <v>72</v>
      </c>
      <c r="F33" s="234"/>
      <c r="G33" s="234"/>
      <c r="H33" s="234"/>
      <c r="I33" s="235"/>
    </row>
    <row r="34" spans="2:9" ht="15">
      <c r="B34" s="150" t="s">
        <v>75</v>
      </c>
      <c r="C34" s="145">
        <v>0</v>
      </c>
      <c r="D34" s="197">
        <f>IFERROR((C34/D35*D36),"0")</f>
        <v>0</v>
      </c>
      <c r="E34" s="161"/>
    </row>
    <row r="35" spans="2:9" ht="15">
      <c r="B35" s="146" t="s">
        <v>64</v>
      </c>
      <c r="D35" s="147">
        <v>20</v>
      </c>
      <c r="E35" s="162"/>
    </row>
    <row r="36" spans="2:9" ht="15">
      <c r="B36" s="146" t="s">
        <v>62</v>
      </c>
      <c r="D36" s="194">
        <f>+D32</f>
        <v>4</v>
      </c>
      <c r="E36" s="161"/>
    </row>
    <row r="37" spans="2:9" ht="15">
      <c r="B37" s="150" t="s">
        <v>65</v>
      </c>
      <c r="C37" s="154">
        <v>6.54</v>
      </c>
      <c r="D37" s="154">
        <v>6.54</v>
      </c>
    </row>
    <row r="38" spans="2:9" ht="15">
      <c r="B38" s="150" t="s">
        <v>66</v>
      </c>
      <c r="C38" s="154">
        <v>2.09</v>
      </c>
      <c r="D38" s="154">
        <v>2.09</v>
      </c>
    </row>
    <row r="39" spans="2:9" ht="15" customHeight="1">
      <c r="B39" s="150" t="s">
        <v>67</v>
      </c>
      <c r="C39" s="154">
        <v>10.4</v>
      </c>
      <c r="D39" s="154">
        <v>10.4</v>
      </c>
    </row>
    <row r="40" spans="2:9" ht="15.75" thickBot="1">
      <c r="B40" s="153" t="s">
        <v>68</v>
      </c>
      <c r="C40" s="154">
        <v>5.13</v>
      </c>
      <c r="D40" s="154">
        <v>0</v>
      </c>
    </row>
    <row r="41" spans="2:9" ht="15" thickBot="1">
      <c r="B41" s="155" t="s">
        <v>76</v>
      </c>
      <c r="C41" s="195">
        <f>SUM(C28,C30,C34,C37,C38,C39,C40)</f>
        <v>24.16</v>
      </c>
      <c r="D41" s="196">
        <f>SUM(D28,D30,D34,D37,D38,D39,D40,D29,D33)</f>
        <v>22.410000000000004</v>
      </c>
    </row>
    <row r="42" spans="2:9" ht="15" thickBot="1">
      <c r="B42" s="230" t="s">
        <v>77</v>
      </c>
      <c r="C42" s="231"/>
      <c r="D42" s="232"/>
    </row>
    <row r="43" spans="2:9" ht="15">
      <c r="B43" s="156" t="s">
        <v>58</v>
      </c>
      <c r="C43" s="154">
        <v>0</v>
      </c>
      <c r="D43" s="149"/>
    </row>
    <row r="44" spans="2:9" ht="15">
      <c r="B44" s="150" t="s">
        <v>59</v>
      </c>
      <c r="C44" s="154">
        <v>8.2200000000000006</v>
      </c>
    </row>
    <row r="45" spans="2:9" ht="15">
      <c r="B45" s="163" t="s">
        <v>78</v>
      </c>
      <c r="C45" s="197">
        <f>IF(D17&lt;(D7-C7),C44,(C44/D17)*(D7-C7))+(SUM(C16,C30)-SUM(D16,D29,D30))</f>
        <v>6.4600000000000009</v>
      </c>
    </row>
    <row r="46" spans="2:9" ht="15">
      <c r="B46" s="150" t="s">
        <v>63</v>
      </c>
      <c r="C46" s="154">
        <v>4</v>
      </c>
    </row>
    <row r="47" spans="2:9" ht="15">
      <c r="B47" s="163" t="s">
        <v>79</v>
      </c>
      <c r="C47" s="197">
        <f>IF(D20&lt;(D7-C7),C46,(C46/D20)*(D7-C7))+(SUM(C19+C34)-SUM(D19,D33,D34))</f>
        <v>6.6550000000000002</v>
      </c>
      <c r="D47" s="149"/>
    </row>
    <row r="48" spans="2:9" ht="15">
      <c r="B48" s="150" t="s">
        <v>65</v>
      </c>
      <c r="C48" s="154">
        <v>110.77</v>
      </c>
      <c r="D48" s="149"/>
    </row>
    <row r="49" spans="2:13" ht="15">
      <c r="B49" s="150" t="s">
        <v>66</v>
      </c>
      <c r="C49" s="154">
        <v>21.65</v>
      </c>
    </row>
    <row r="50" spans="2:13" ht="15" customHeight="1">
      <c r="B50" s="150" t="s">
        <v>67</v>
      </c>
      <c r="C50" s="154">
        <v>47.59</v>
      </c>
    </row>
    <row r="51" spans="2:13" ht="15.75" thickBot="1">
      <c r="B51" s="153" t="s">
        <v>68</v>
      </c>
      <c r="C51" s="154">
        <v>41.36</v>
      </c>
    </row>
    <row r="52" spans="2:13" ht="15" thickBot="1">
      <c r="B52" s="155" t="s">
        <v>80</v>
      </c>
      <c r="C52" s="196">
        <f>SUM(C43,C44,C46,C48,C49,C50,C51)</f>
        <v>233.58999999999997</v>
      </c>
    </row>
    <row r="53" spans="2:13" ht="15" thickBot="1">
      <c r="B53" s="155" t="s">
        <v>81</v>
      </c>
      <c r="C53" s="198">
        <f>SUM(C26+C41+C52)</f>
        <v>354.74</v>
      </c>
      <c r="D53" s="196">
        <f>SUM(D26+D41)</f>
        <v>113.32500000000002</v>
      </c>
    </row>
    <row r="55" spans="2:13" ht="15">
      <c r="B55" s="130" t="s">
        <v>82</v>
      </c>
    </row>
    <row r="56" spans="2:13" ht="15" thickBot="1"/>
    <row r="57" spans="2:13" ht="28.5" customHeight="1" thickBot="1">
      <c r="B57" s="139" t="s">
        <v>83</v>
      </c>
      <c r="C57" s="140" t="s">
        <v>84</v>
      </c>
      <c r="D57" s="140" t="s">
        <v>85</v>
      </c>
      <c r="E57" s="141" t="s">
        <v>86</v>
      </c>
      <c r="F57" s="164"/>
      <c r="G57" s="164"/>
      <c r="H57" s="164"/>
      <c r="I57" s="164"/>
      <c r="J57" s="164"/>
      <c r="K57" s="164"/>
      <c r="M57" s="164"/>
    </row>
    <row r="58" spans="2:13" ht="15">
      <c r="B58" s="165" t="s">
        <v>87</v>
      </c>
      <c r="C58" s="166"/>
      <c r="D58" s="166"/>
      <c r="E58" s="167">
        <v>222.34</v>
      </c>
      <c r="F58" s="168"/>
      <c r="G58" s="168"/>
      <c r="H58" s="168"/>
      <c r="I58" s="168"/>
      <c r="J58" s="168"/>
      <c r="K58" s="168"/>
    </row>
    <row r="59" spans="2:13" ht="15">
      <c r="B59" s="169" t="s">
        <v>88</v>
      </c>
      <c r="C59" s="170"/>
      <c r="D59" s="170"/>
      <c r="E59" s="171"/>
      <c r="F59" s="168"/>
      <c r="G59" s="168"/>
      <c r="H59" s="168"/>
      <c r="I59" s="168"/>
      <c r="J59" s="168"/>
      <c r="K59" s="168"/>
    </row>
    <row r="60" spans="2:13" ht="15">
      <c r="B60" s="169" t="s">
        <v>89</v>
      </c>
      <c r="C60" s="170"/>
      <c r="D60" s="170"/>
      <c r="E60" s="171"/>
      <c r="F60" s="168"/>
      <c r="G60" s="168"/>
      <c r="H60" s="168"/>
      <c r="I60" s="168"/>
      <c r="J60" s="168"/>
      <c r="K60" s="168"/>
    </row>
    <row r="61" spans="2:13" ht="15.75" thickBot="1">
      <c r="B61" s="172" t="s">
        <v>90</v>
      </c>
      <c r="C61" s="199">
        <f>SUM(C58:C60)</f>
        <v>0</v>
      </c>
      <c r="D61" s="199">
        <f t="shared" ref="D61" si="0">SUM(D58:D60)</f>
        <v>0</v>
      </c>
      <c r="E61" s="200">
        <f>SUM(E58:E60)</f>
        <v>222.34</v>
      </c>
      <c r="F61" s="173"/>
      <c r="G61" s="173"/>
      <c r="H61" s="173"/>
      <c r="I61" s="173"/>
      <c r="J61" s="173"/>
      <c r="K61" s="173"/>
    </row>
    <row r="63" spans="2:13" ht="15">
      <c r="B63" s="174" t="s">
        <v>91</v>
      </c>
    </row>
    <row r="64" spans="2:13" ht="15" thickBot="1"/>
    <row r="65" spans="2:50">
      <c r="B65" s="175" t="s">
        <v>92</v>
      </c>
      <c r="C65" s="176" t="s">
        <v>93</v>
      </c>
      <c r="D65" s="177" t="s">
        <v>94</v>
      </c>
    </row>
    <row r="66" spans="2:50" ht="126.6" customHeight="1">
      <c r="B66" s="178" t="s">
        <v>95</v>
      </c>
      <c r="C66" s="179">
        <v>9.5200000000000007E-2</v>
      </c>
      <c r="D66" s="180" t="s">
        <v>96</v>
      </c>
      <c r="E66" s="181" t="s">
        <v>61</v>
      </c>
    </row>
    <row r="67" spans="2:50" ht="43.15" customHeight="1" thickBot="1">
      <c r="B67" s="182" t="s">
        <v>97</v>
      </c>
      <c r="C67" s="183">
        <v>0.27900000000000003</v>
      </c>
      <c r="D67" s="180" t="s">
        <v>98</v>
      </c>
    </row>
    <row r="69" spans="2:50" ht="15">
      <c r="B69" s="174" t="s">
        <v>99</v>
      </c>
    </row>
    <row r="70" spans="2:50" ht="15" thickBot="1"/>
    <row r="71" spans="2:50" ht="15" thickBot="1">
      <c r="B71" s="184"/>
      <c r="C71" s="185" t="s">
        <v>100</v>
      </c>
      <c r="D71" s="201">
        <f>+MIN(C5:C7)</f>
        <v>2025</v>
      </c>
      <c r="E71" s="201">
        <f>+D71+1</f>
        <v>2026</v>
      </c>
      <c r="F71" s="201">
        <f t="shared" ref="F71:M71" si="1">+E71+1</f>
        <v>2027</v>
      </c>
      <c r="G71" s="201">
        <f t="shared" si="1"/>
        <v>2028</v>
      </c>
      <c r="H71" s="201">
        <f t="shared" si="1"/>
        <v>2029</v>
      </c>
      <c r="I71" s="201">
        <f t="shared" si="1"/>
        <v>2030</v>
      </c>
      <c r="J71" s="201">
        <f t="shared" si="1"/>
        <v>2031</v>
      </c>
      <c r="K71" s="201">
        <f t="shared" si="1"/>
        <v>2032</v>
      </c>
      <c r="L71" s="201">
        <f t="shared" si="1"/>
        <v>2033</v>
      </c>
      <c r="M71" s="202">
        <f t="shared" si="1"/>
        <v>2034</v>
      </c>
      <c r="N71" s="202">
        <f t="shared" ref="N71" si="2">+M71+1</f>
        <v>2035</v>
      </c>
      <c r="O71" s="202">
        <f t="shared" ref="O71" si="3">+N71+1</f>
        <v>2036</v>
      </c>
      <c r="P71" s="202">
        <f t="shared" ref="P71" si="4">+O71+1</f>
        <v>2037</v>
      </c>
      <c r="Q71" s="202">
        <f t="shared" ref="Q71" si="5">+P71+1</f>
        <v>2038</v>
      </c>
      <c r="R71" s="202">
        <f t="shared" ref="R71" si="6">+Q71+1</f>
        <v>2039</v>
      </c>
      <c r="S71" s="202">
        <f t="shared" ref="S71" si="7">+R71+1</f>
        <v>2040</v>
      </c>
      <c r="T71" s="202">
        <f t="shared" ref="T71" si="8">+S71+1</f>
        <v>2041</v>
      </c>
      <c r="U71" s="202">
        <f t="shared" ref="U71" si="9">+T71+1</f>
        <v>2042</v>
      </c>
      <c r="V71" s="202">
        <f t="shared" ref="V71" si="10">+U71+1</f>
        <v>2043</v>
      </c>
      <c r="W71" s="202">
        <f t="shared" ref="W71" si="11">+V71+1</f>
        <v>2044</v>
      </c>
      <c r="X71" s="202">
        <f t="shared" ref="X71" si="12">+W71+1</f>
        <v>2045</v>
      </c>
      <c r="Y71" s="202">
        <f t="shared" ref="Y71" si="13">+X71+1</f>
        <v>2046</v>
      </c>
      <c r="Z71" s="202">
        <f t="shared" ref="Z71" si="14">+Y71+1</f>
        <v>2047</v>
      </c>
      <c r="AA71" s="202">
        <f t="shared" ref="AA71" si="15">+Z71+1</f>
        <v>2048</v>
      </c>
      <c r="AB71" s="202">
        <f t="shared" ref="AB71" si="16">+AA71+1</f>
        <v>2049</v>
      </c>
      <c r="AC71" s="202">
        <f t="shared" ref="AC71" si="17">+AB71+1</f>
        <v>2050</v>
      </c>
      <c r="AD71" s="202">
        <f t="shared" ref="AD71" si="18">+AC71+1</f>
        <v>2051</v>
      </c>
      <c r="AE71" s="202">
        <f t="shared" ref="AE71" si="19">+AD71+1</f>
        <v>2052</v>
      </c>
      <c r="AF71" s="202">
        <f t="shared" ref="AF71" si="20">+AE71+1</f>
        <v>2053</v>
      </c>
      <c r="AG71" s="202">
        <f t="shared" ref="AG71" si="21">+AF71+1</f>
        <v>2054</v>
      </c>
      <c r="AH71" s="202">
        <f t="shared" ref="AH71" si="22">+AG71+1</f>
        <v>2055</v>
      </c>
      <c r="AI71" s="202">
        <f t="shared" ref="AI71" si="23">+AH71+1</f>
        <v>2056</v>
      </c>
      <c r="AJ71" s="202">
        <f t="shared" ref="AJ71" si="24">+AI71+1</f>
        <v>2057</v>
      </c>
      <c r="AK71" s="202">
        <f t="shared" ref="AK71" si="25">+AJ71+1</f>
        <v>2058</v>
      </c>
      <c r="AL71" s="202">
        <f t="shared" ref="AL71" si="26">+AK71+1</f>
        <v>2059</v>
      </c>
      <c r="AM71" s="202">
        <f t="shared" ref="AM71" si="27">+AL71+1</f>
        <v>2060</v>
      </c>
      <c r="AN71" s="202">
        <f t="shared" ref="AN71" si="28">+AM71+1</f>
        <v>2061</v>
      </c>
      <c r="AO71" s="202">
        <f t="shared" ref="AO71" si="29">+AN71+1</f>
        <v>2062</v>
      </c>
      <c r="AP71" s="202">
        <f t="shared" ref="AP71" si="30">+AO71+1</f>
        <v>2063</v>
      </c>
      <c r="AQ71" s="202">
        <f t="shared" ref="AQ71" si="31">+AP71+1</f>
        <v>2064</v>
      </c>
      <c r="AR71" s="202">
        <f t="shared" ref="AR71" si="32">+AQ71+1</f>
        <v>2065</v>
      </c>
      <c r="AS71" s="202">
        <f t="shared" ref="AS71" si="33">+AR71+1</f>
        <v>2066</v>
      </c>
      <c r="AT71" s="202">
        <f t="shared" ref="AT71" si="34">+AS71+1</f>
        <v>2067</v>
      </c>
      <c r="AU71" s="202">
        <f t="shared" ref="AU71" si="35">+AT71+1</f>
        <v>2068</v>
      </c>
      <c r="AV71" s="202">
        <f t="shared" ref="AV71" si="36">+AU71+1</f>
        <v>2069</v>
      </c>
      <c r="AW71" s="202">
        <f t="shared" ref="AW71" si="37">+AV71+1</f>
        <v>2070</v>
      </c>
      <c r="AX71" s="202">
        <f t="shared" ref="AX71" si="38">+AW71+1</f>
        <v>2071</v>
      </c>
    </row>
    <row r="72" spans="2:50" ht="15">
      <c r="B72" s="165" t="s">
        <v>101</v>
      </c>
      <c r="C72" s="203">
        <f ca="1">+SUM(OFFSET(D72,0,0,1,$C$9))</f>
        <v>222.34</v>
      </c>
      <c r="D72" s="166"/>
      <c r="E72" s="166"/>
      <c r="F72" s="166"/>
      <c r="G72" s="166"/>
      <c r="H72" s="166">
        <v>1.3</v>
      </c>
      <c r="I72" s="166">
        <v>2.6</v>
      </c>
      <c r="J72" s="166">
        <v>6.52</v>
      </c>
      <c r="K72" s="166">
        <v>9.16</v>
      </c>
      <c r="L72" s="166">
        <v>13.16</v>
      </c>
      <c r="M72" s="167">
        <v>14.23</v>
      </c>
      <c r="N72" s="167">
        <v>18.36</v>
      </c>
      <c r="O72" s="167">
        <v>23.54</v>
      </c>
      <c r="P72" s="167">
        <v>28.74</v>
      </c>
      <c r="Q72" s="167">
        <v>31.98</v>
      </c>
      <c r="R72" s="167">
        <v>35.25</v>
      </c>
      <c r="S72" s="167">
        <v>37.5</v>
      </c>
      <c r="T72" s="167"/>
      <c r="U72" s="167"/>
      <c r="V72" s="167"/>
      <c r="W72" s="167"/>
      <c r="X72" s="167"/>
      <c r="Y72" s="167"/>
      <c r="Z72" s="167"/>
      <c r="AA72" s="167"/>
      <c r="AB72" s="167"/>
      <c r="AC72" s="167"/>
      <c r="AD72" s="167"/>
      <c r="AE72" s="167"/>
      <c r="AF72" s="167"/>
      <c r="AG72" s="167"/>
      <c r="AH72" s="167"/>
      <c r="AI72" s="167"/>
      <c r="AJ72" s="167"/>
      <c r="AK72" s="167"/>
      <c r="AL72" s="167"/>
      <c r="AM72" s="167"/>
      <c r="AN72" s="167"/>
      <c r="AO72" s="167"/>
      <c r="AP72" s="167"/>
      <c r="AQ72" s="167"/>
      <c r="AR72" s="167"/>
      <c r="AS72" s="167"/>
      <c r="AT72" s="167"/>
      <c r="AU72" s="167"/>
      <c r="AV72" s="167"/>
      <c r="AW72" s="167"/>
      <c r="AX72" s="167"/>
    </row>
    <row r="73" spans="2:50" ht="15">
      <c r="B73" s="169" t="s">
        <v>102</v>
      </c>
      <c r="C73" s="204">
        <f ca="1">+SUM(OFFSET(D73,0,0,1,$C$9))</f>
        <v>354.74</v>
      </c>
      <c r="D73" s="170">
        <v>26.51</v>
      </c>
      <c r="E73" s="170">
        <v>32.020000000000003</v>
      </c>
      <c r="F73" s="170">
        <v>23.72</v>
      </c>
      <c r="G73" s="170">
        <v>19.989999999999998</v>
      </c>
      <c r="H73" s="170">
        <v>23.6</v>
      </c>
      <c r="I73" s="170">
        <v>7.08</v>
      </c>
      <c r="J73" s="170">
        <v>9.65</v>
      </c>
      <c r="K73" s="170">
        <v>11.65</v>
      </c>
      <c r="L73" s="170">
        <v>14.35</v>
      </c>
      <c r="M73" s="171">
        <v>17.329999999999998</v>
      </c>
      <c r="N73" s="171">
        <v>20.010000000000002</v>
      </c>
      <c r="O73" s="171">
        <v>23.84</v>
      </c>
      <c r="P73" s="171">
        <v>27.67</v>
      </c>
      <c r="Q73" s="171">
        <v>30.17</v>
      </c>
      <c r="R73" s="171">
        <v>32.659999999999997</v>
      </c>
      <c r="S73" s="171">
        <v>34.49</v>
      </c>
      <c r="T73" s="171"/>
      <c r="U73" s="171"/>
      <c r="V73" s="171"/>
      <c r="W73" s="171"/>
      <c r="X73" s="171"/>
      <c r="Y73" s="171"/>
      <c r="Z73" s="171"/>
      <c r="AA73" s="171"/>
      <c r="AB73" s="171"/>
      <c r="AC73" s="171"/>
      <c r="AD73" s="171"/>
      <c r="AE73" s="171"/>
      <c r="AF73" s="171"/>
      <c r="AG73" s="171"/>
      <c r="AH73" s="171"/>
      <c r="AI73" s="171"/>
      <c r="AJ73" s="171"/>
      <c r="AK73" s="171"/>
      <c r="AL73" s="171"/>
      <c r="AM73" s="171"/>
      <c r="AN73" s="171"/>
      <c r="AO73" s="171"/>
      <c r="AP73" s="171"/>
      <c r="AQ73" s="171"/>
      <c r="AR73" s="171"/>
      <c r="AS73" s="171"/>
      <c r="AT73" s="171"/>
      <c r="AU73" s="171"/>
      <c r="AV73" s="171"/>
      <c r="AW73" s="171"/>
      <c r="AX73" s="171"/>
    </row>
    <row r="74" spans="2:50" ht="15">
      <c r="B74" s="169" t="s">
        <v>103</v>
      </c>
      <c r="C74" s="205">
        <f ca="1">+SUM(OFFSET(D74,0,0,1,$C$9))</f>
        <v>-95.460400000000021</v>
      </c>
      <c r="D74" s="205">
        <f>IF(COUNTA($D$71:D71)&gt;$C$9,"N/A",(D72-D73)*(1-$C$67))</f>
        <v>-19.113710000000001</v>
      </c>
      <c r="E74" s="205">
        <f>IF(COUNTA($D$71:E71)&gt;$C$9,"N/A",(E72-E73)*(1-$C$67))</f>
        <v>-23.08642</v>
      </c>
      <c r="F74" s="205">
        <f>IF(COUNTA($D$71:F71)&gt;$C$9,"N/A",(F72-F73)*(1-$C$67))</f>
        <v>-17.102119999999999</v>
      </c>
      <c r="G74" s="205">
        <f>IF(COUNTA($D$71:G71)&gt;$C$9,"N/A",(G72-G73)*(1-$C$67))</f>
        <v>-14.412789999999998</v>
      </c>
      <c r="H74" s="205">
        <f>IF(COUNTA($D$71:H71)&gt;$C$9,"N/A",(H72-H73)*(1-$C$67))</f>
        <v>-16.078299999999999</v>
      </c>
      <c r="I74" s="205">
        <f>IF(COUNTA($D$71:I71)&gt;$C$9,"N/A",(I72-I73)*(1-$C$67))</f>
        <v>-3.2300800000000001</v>
      </c>
      <c r="J74" s="205">
        <f>IF(COUNTA($D$71:J71)&gt;$C$9,"N/A",(J72-J73)*(1-$C$67))</f>
        <v>-2.2567300000000006</v>
      </c>
      <c r="K74" s="205">
        <f>IF(COUNTA($D$71:K71)&gt;$C$9,"N/A",(K72-K73)*(1-$C$67))</f>
        <v>-1.7952900000000001</v>
      </c>
      <c r="L74" s="205">
        <f>IF(COUNTA($D$71:L71)&gt;$C$9,"N/A",(L72-L73)*(1-$C$67))</f>
        <v>-0.85798999999999959</v>
      </c>
      <c r="M74" s="205">
        <f>IF(COUNTA($D$71:M71)&gt;$C$9,"N/A",(M72-M73)*(1-$C$67))</f>
        <v>-2.2350999999999983</v>
      </c>
      <c r="N74" s="205">
        <f>IF(COUNTA($D$71:N71)&gt;$C$9,"N/A",(N72-N73)*(1-$C$67))</f>
        <v>-1.1896500000000014</v>
      </c>
      <c r="O74" s="205">
        <f>IF(COUNTA($D$71:O71)&gt;$C$9,"N/A",(O72-O73)*(1-$C$67))</f>
        <v>-0.21630000000000049</v>
      </c>
      <c r="P74" s="205">
        <f>IF(COUNTA($D$71:P71)&gt;$C$9,"N/A",(P72-P73)*(1-$C$67))</f>
        <v>0.77146999999999766</v>
      </c>
      <c r="Q74" s="205">
        <f>IF(COUNTA($D$71:Q71)&gt;$C$9,"N/A",(Q72-Q73)*(1-$C$67))</f>
        <v>1.3050099999999991</v>
      </c>
      <c r="R74" s="205">
        <f>IF(COUNTA($D$71:R71)&gt;$C$9,"N/A",(R72-R73)*(1-$C$67))</f>
        <v>1.8673900000000023</v>
      </c>
      <c r="S74" s="205">
        <f>IF(COUNTA($D$71:S71)&gt;$C$9,"N/A",(S72-S73)*(1-$C$67))</f>
        <v>2.1702099999999986</v>
      </c>
      <c r="T74" s="205" t="str">
        <f>IF(COUNTA($D$71:T71)&gt;$C$9,"N/A",(T72-T73)*(1-$C$67))</f>
        <v>N/A</v>
      </c>
      <c r="U74" s="205" t="str">
        <f>IF(COUNTA($D$71:U71)&gt;$C$9,"N/A",(U72-U73)*(1-$C$67))</f>
        <v>N/A</v>
      </c>
      <c r="V74" s="205" t="str">
        <f>IF(COUNTA($D$71:V71)&gt;$C$9,"N/A",(V72-V73)*(1-$C$67))</f>
        <v>N/A</v>
      </c>
      <c r="W74" s="205" t="str">
        <f>IF(COUNTA($D$71:W71)&gt;$C$9,"N/A",(W72-W73)*(1-$C$67))</f>
        <v>N/A</v>
      </c>
      <c r="X74" s="205" t="str">
        <f>IF(COUNTA($D$71:X71)&gt;$C$9,"N/A",(X72-X73)*(1-$C$67))</f>
        <v>N/A</v>
      </c>
      <c r="Y74" s="205" t="str">
        <f>IF(COUNTA($D$71:Y71)&gt;$C$9,"N/A",(Y72-Y73)*(1-$C$67))</f>
        <v>N/A</v>
      </c>
      <c r="Z74" s="205" t="str">
        <f>IF(COUNTA($D$71:Z71)&gt;$C$9,"N/A",(Z72-Z73)*(1-$C$67))</f>
        <v>N/A</v>
      </c>
      <c r="AA74" s="205" t="str">
        <f>IF(COUNTA($D$71:AA71)&gt;$C$9,"N/A",(AA72-AA73)*(1-$C$67))</f>
        <v>N/A</v>
      </c>
      <c r="AB74" s="205" t="str">
        <f>IF(COUNTA($D$71:AB71)&gt;$C$9,"N/A",(AB72-AB73)*(1-$C$67))</f>
        <v>N/A</v>
      </c>
      <c r="AC74" s="205" t="str">
        <f>IF(COUNTA($D$71:AC71)&gt;$C$9,"N/A",(AC72-AC73)*(1-$C$67))</f>
        <v>N/A</v>
      </c>
      <c r="AD74" s="205" t="str">
        <f>IF(COUNTA($D$71:AD71)&gt;$C$9,"N/A",(AD72-AD73)*(1-$C$67))</f>
        <v>N/A</v>
      </c>
      <c r="AE74" s="205" t="str">
        <f>IF(COUNTA($D$71:AE71)&gt;$C$9,"N/A",(AE72-AE73)*(1-$C$67))</f>
        <v>N/A</v>
      </c>
      <c r="AF74" s="205" t="str">
        <f>IF(COUNTA($D$71:AF71)&gt;$C$9,"N/A",(AF72-AF73)*(1-$C$67))</f>
        <v>N/A</v>
      </c>
      <c r="AG74" s="205" t="str">
        <f>IF(COUNTA($D$71:AG71)&gt;$C$9,"N/A",(AG72-AG73)*(1-$C$67))</f>
        <v>N/A</v>
      </c>
      <c r="AH74" s="205" t="str">
        <f>IF(COUNTA($D$71:AH71)&gt;$C$9,"N/A",(AH72-AH73)*(1-$C$67))</f>
        <v>N/A</v>
      </c>
      <c r="AI74" s="205" t="str">
        <f>IF(COUNTA($D$71:AI71)&gt;$C$9,"N/A",(AI72-AI73)*(1-$C$67))</f>
        <v>N/A</v>
      </c>
      <c r="AJ74" s="205" t="str">
        <f>IF(COUNTA($D$71:AJ71)&gt;$C$9,"N/A",(AJ72-AJ73)*(1-$C$67))</f>
        <v>N/A</v>
      </c>
      <c r="AK74" s="205" t="str">
        <f>IF(COUNTA($D$71:AK71)&gt;$C$9,"N/A",(AK72-AK73)*(1-$C$67))</f>
        <v>N/A</v>
      </c>
      <c r="AL74" s="205" t="str">
        <f>IF(COUNTA($D$71:AL71)&gt;$C$9,"N/A",(AL72-AL73)*(1-$C$67))</f>
        <v>N/A</v>
      </c>
      <c r="AM74" s="205" t="str">
        <f>IF(COUNTA($D$71:AM71)&gt;$C$9,"N/A",(AM72-AM73)*(1-$C$67))</f>
        <v>N/A</v>
      </c>
      <c r="AN74" s="205" t="str">
        <f>IF(COUNTA($D$71:AN71)&gt;$C$9,"N/A",(AN72-AN73)*(1-$C$67))</f>
        <v>N/A</v>
      </c>
      <c r="AO74" s="205" t="str">
        <f>IF(COUNTA($D$71:AO71)&gt;$C$9,"N/A",(AO72-AO73)*(1-$C$67))</f>
        <v>N/A</v>
      </c>
      <c r="AP74" s="205" t="str">
        <f>IF(COUNTA($D$71:AP71)&gt;$C$9,"N/A",(AP72-AP73)*(1-$C$67))</f>
        <v>N/A</v>
      </c>
      <c r="AQ74" s="205" t="str">
        <f>IF(COUNTA($D$71:AQ71)&gt;$C$9,"N/A",(AQ72-AQ73)*(1-$C$67))</f>
        <v>N/A</v>
      </c>
      <c r="AR74" s="205" t="str">
        <f>IF(COUNTA($D$71:AR71)&gt;$C$9,"N/A",(AR72-AR73)*(1-$C$67))</f>
        <v>N/A</v>
      </c>
      <c r="AS74" s="205" t="str">
        <f>IF(COUNTA($D$71:AS71)&gt;$C$9,"N/A",(AS72-AS73)*(1-$C$67))</f>
        <v>N/A</v>
      </c>
      <c r="AT74" s="205" t="str">
        <f>IF(COUNTA($D$71:AT71)&gt;$C$9,"N/A",(AT72-AT73)*(1-$C$67))</f>
        <v>N/A</v>
      </c>
      <c r="AU74" s="205" t="str">
        <f>IF(COUNTA($D$71:AU71)&gt;$C$9,"N/A",(AU72-AU73)*(1-$C$67))</f>
        <v>N/A</v>
      </c>
      <c r="AV74" s="205" t="str">
        <f>IF(COUNTA($D$71:AV71)&gt;$C$9,"N/A",(AV72-AV73)*(1-$C$67))</f>
        <v>N/A</v>
      </c>
      <c r="AW74" s="205" t="str">
        <f>IF(COUNTA($D$71:AW71)&gt;$C$9,"N/A",(AW72-AW73)*(1-$C$67))</f>
        <v>N/A</v>
      </c>
      <c r="AX74" s="205" t="str">
        <f>IF(COUNTA($D$71:AX71)&gt;$C$9,"N/A",(AX72-AX73)*(1-$C$67))</f>
        <v>N/A</v>
      </c>
    </row>
    <row r="75" spans="2:50" ht="15">
      <c r="B75" s="169" t="s">
        <v>104</v>
      </c>
      <c r="C75" s="187">
        <v>0.02</v>
      </c>
      <c r="D75" s="186"/>
      <c r="E75" s="186"/>
      <c r="F75" s="186"/>
      <c r="G75" s="186"/>
      <c r="H75" s="186"/>
      <c r="I75" s="186"/>
      <c r="J75" s="186"/>
      <c r="K75" s="186"/>
      <c r="L75" s="186"/>
      <c r="M75" s="188"/>
      <c r="N75" s="188"/>
      <c r="O75" s="188"/>
      <c r="P75" s="188"/>
      <c r="Q75" s="188"/>
      <c r="R75" s="188"/>
      <c r="S75" s="188"/>
      <c r="T75" s="188"/>
      <c r="U75" s="188"/>
      <c r="V75" s="188"/>
      <c r="W75" s="188"/>
      <c r="X75" s="188"/>
      <c r="Y75" s="188"/>
      <c r="Z75" s="188"/>
      <c r="AA75" s="188"/>
      <c r="AB75" s="188"/>
      <c r="AC75" s="188"/>
      <c r="AD75" s="188"/>
      <c r="AE75" s="188"/>
      <c r="AF75" s="188"/>
      <c r="AG75" s="188"/>
      <c r="AH75" s="188"/>
      <c r="AI75" s="188"/>
      <c r="AJ75" s="188"/>
      <c r="AK75" s="188"/>
      <c r="AL75" s="188"/>
      <c r="AM75" s="188"/>
      <c r="AN75" s="188"/>
      <c r="AO75" s="188"/>
      <c r="AP75" s="188"/>
      <c r="AQ75" s="188"/>
      <c r="AR75" s="188"/>
      <c r="AS75" s="188"/>
      <c r="AT75" s="188"/>
      <c r="AU75" s="188"/>
      <c r="AV75" s="188"/>
      <c r="AW75" s="188"/>
      <c r="AX75" s="188"/>
    </row>
    <row r="76" spans="2:50" ht="15">
      <c r="B76" s="169" t="s">
        <v>105</v>
      </c>
      <c r="C76" s="205">
        <f ca="1">+SUM(OFFSET(D76,0,0,1,$C$9))</f>
        <v>29.436359042553171</v>
      </c>
      <c r="D76" s="205">
        <f>+IF(COUNTA($D$71:D71)&gt;$C$9,"N/A",IF(COUNTA($D$71:D71)=$C$9,D74/$C$66,0))</f>
        <v>0</v>
      </c>
      <c r="E76" s="205">
        <f>+IF(COUNTA($D$71:E71)&gt;$C$9,"N/A",IF(COUNTA($D$71:E71)=$C$9,E74/$C$66,0))</f>
        <v>0</v>
      </c>
      <c r="F76" s="205">
        <f>+IF(COUNTA($D$71:F71)&gt;$C$9,"N/A",IF(COUNTA($D$71:F71)=$C$9,F74/$C$66,0))</f>
        <v>0</v>
      </c>
      <c r="G76" s="205">
        <f>+IF(COUNTA($D$71:G71)&gt;$C$9,"N/A",IF(COUNTA($D$71:G71)=$C$9,G74/$C$66,0))</f>
        <v>0</v>
      </c>
      <c r="H76" s="205">
        <f>+IF(COUNTA($D$71:H71)&gt;$C$9,"N/A",IF(COUNTA($D$71:H71)=$C$9,H74/$C$66,0))</f>
        <v>0</v>
      </c>
      <c r="I76" s="205">
        <f>+IF(COUNTA($D$71:I71)&gt;$C$9,"N/A",IF(COUNTA($D$71:I71)=$C$9,I74/$C$66,0))</f>
        <v>0</v>
      </c>
      <c r="J76" s="205">
        <f>+IF(COUNTA($D$71:J71)&gt;$C$9,"N/A",IF(COUNTA($D$71:J71)=$C$9,J74/$C$66,0))</f>
        <v>0</v>
      </c>
      <c r="K76" s="205">
        <f>+IF(COUNTA($D$71:K71)&gt;$C$9,"N/A",IF(COUNTA($D$71:K71)=$C$9,K74*(1+$C$75)/($C$66-$C$75),0))</f>
        <v>0</v>
      </c>
      <c r="L76" s="205">
        <f>+IF(COUNTA($D$71:L71)&gt;$C$9,"N/A",IF(COUNTA($D$71:L71)=$C$9,L74/$C$66,0))</f>
        <v>0</v>
      </c>
      <c r="M76" s="206">
        <f>+IF(COUNTA($D$71:M71)&gt;$C$9,"N/A",IF(COUNTA($D$71:M71)=$C$9,M74/$C$66,0))</f>
        <v>0</v>
      </c>
      <c r="N76" s="206">
        <f>+IF(COUNTA($D$71:N71)&gt;$C$9,"N/A",IF(COUNTA($D$71:N71)=$C$9,N74/$C$66,0))</f>
        <v>0</v>
      </c>
      <c r="O76" s="206">
        <f>+IF(COUNTA($D$71:O71)&gt;$C$9,"N/A",IF(COUNTA($D$71:O71)=$C$9,O74/$C$66,0))</f>
        <v>0</v>
      </c>
      <c r="P76" s="206">
        <f>+IF(COUNTA($D$71:P71)&gt;$C$9,"N/A",IF(COUNTA($D$71:P71)=$C$9,P74/$C$66,0))</f>
        <v>0</v>
      </c>
      <c r="Q76" s="206">
        <f>+IF(COUNTA($D$71:Q71)&gt;$C$9,"N/A",IF(COUNTA($D$71:Q71)=$C$9,Q74/$C$66,0))</f>
        <v>0</v>
      </c>
      <c r="R76" s="206">
        <f>+IF(COUNTA($D$71:R71)&gt;$C$9,"N/A",IF(COUNTA($D$71:R71)=$C$9,R74/$C$66,0))</f>
        <v>0</v>
      </c>
      <c r="S76" s="206">
        <f>+IF(COUNTA($D$71:S71)&gt;$C$9,"N/A",IF(COUNTA($D$71:S71)=$C$9,(S74*(1+2%)/($C$66-2%)),0))</f>
        <v>29.436359042553171</v>
      </c>
      <c r="T76" s="206" t="str">
        <f>+IF(COUNTA($D$71:T71)&gt;$C$9,"N/A",IF(COUNTA($D$71:T71)=$C$9,T74/$C$66,0))</f>
        <v>N/A</v>
      </c>
      <c r="U76" s="206" t="str">
        <f>+IF(COUNTA($D$71:U71)&gt;$C$9,"N/A",IF(COUNTA($D$71:U71)=$C$9,U74/$C$66,0))</f>
        <v>N/A</v>
      </c>
      <c r="V76" s="206" t="str">
        <f>+IF(COUNTA($D$71:V71)&gt;$C$9,"N/A",IF(COUNTA($D$71:V71)=$C$9,V74/$C$66,0))</f>
        <v>N/A</v>
      </c>
      <c r="W76" s="206" t="str">
        <f>+IF(COUNTA($D$71:W71)&gt;$C$9,"N/A",IF(COUNTA($D$71:W71)=$C$9,W74/$C$66,0))</f>
        <v>N/A</v>
      </c>
      <c r="X76" s="206" t="str">
        <f>+IF(COUNTA($D$71:X71)&gt;$C$9,"N/A",IF(COUNTA($D$71:X71)=$C$9,X74/$C$66,0))</f>
        <v>N/A</v>
      </c>
      <c r="Y76" s="206" t="str">
        <f>+IF(COUNTA($D$71:Y71)&gt;$C$9,"N/A",IF(COUNTA($D$71:Y71)=$C$9,Y74/$C$66,0))</f>
        <v>N/A</v>
      </c>
      <c r="Z76" s="206" t="str">
        <f>+IF(COUNTA($D$71:Z71)&gt;$C$9,"N/A",IF(COUNTA($D$71:Z71)=$C$9,Z74/$C$66,0))</f>
        <v>N/A</v>
      </c>
      <c r="AA76" s="206" t="str">
        <f>+IF(COUNTA($D$71:AA71)&gt;$C$9,"N/A",IF(COUNTA($D$71:AA71)=$C$9,AA74/$C$66,0))</f>
        <v>N/A</v>
      </c>
      <c r="AB76" s="206" t="str">
        <f>+IF(COUNTA($D$71:AB71)&gt;$C$9,"N/A",IF(COUNTA($D$71:AB71)=$C$9,AB74/$C$66,0))</f>
        <v>N/A</v>
      </c>
      <c r="AC76" s="206" t="str">
        <f>+IF(COUNTA($D$71:AC71)&gt;$C$9,"N/A",IF(COUNTA($D$71:AC71)=$C$9,AC74/$C$66,0))</f>
        <v>N/A</v>
      </c>
      <c r="AD76" s="206" t="str">
        <f>+IF(COUNTA($D$71:AD71)&gt;$C$9,"N/A",IF(COUNTA($D$71:AD71)=$C$9,AD74/$C$66,0))</f>
        <v>N/A</v>
      </c>
      <c r="AE76" s="206" t="str">
        <f>+IF(COUNTA($D$71:AE71)&gt;$C$9,"N/A",IF(COUNTA($D$71:AE71)=$C$9,AE74/$C$66,0))</f>
        <v>N/A</v>
      </c>
      <c r="AF76" s="206" t="str">
        <f>+IF(COUNTA($D$71:AF71)&gt;$C$9,"N/A",IF(COUNTA($D$71:AF71)=$C$9,AF74/$C$66,0))</f>
        <v>N/A</v>
      </c>
      <c r="AG76" s="206" t="str">
        <f>+IF(COUNTA($D$71:AG71)&gt;$C$9,"N/A",IF(COUNTA($D$71:AG71)=$C$9,AG74/$C$66,0))</f>
        <v>N/A</v>
      </c>
      <c r="AH76" s="206" t="str">
        <f>+IF(COUNTA($D$71:AH71)&gt;$C$9,"N/A",IF(COUNTA($D$71:AH71)=$C$9,AH74/$C$66,0))</f>
        <v>N/A</v>
      </c>
      <c r="AI76" s="206" t="str">
        <f>+IF(COUNTA($D$71:AI71)&gt;$C$9,"N/A",IF(COUNTA($D$71:AI71)=$C$9,AI74/$C$66,0))</f>
        <v>N/A</v>
      </c>
      <c r="AJ76" s="206" t="str">
        <f>+IF(COUNTA($D$71:AJ71)&gt;$C$9,"N/A",IF(COUNTA($D$71:AJ71)=$C$9,AJ74/$C$66,0))</f>
        <v>N/A</v>
      </c>
      <c r="AK76" s="206" t="str">
        <f>+IF(COUNTA($D$71:AK71)&gt;$C$9,"N/A",IF(COUNTA($D$71:AK71)=$C$9,AK74/$C$66,0))</f>
        <v>N/A</v>
      </c>
      <c r="AL76" s="206" t="str">
        <f>+IF(COUNTA($D$71:AL71)&gt;$C$9,"N/A",IF(COUNTA($D$71:AL71)=$C$9,AL74/$C$66,0))</f>
        <v>N/A</v>
      </c>
      <c r="AM76" s="206" t="str">
        <f>+IF(COUNTA($D$71:AM71)&gt;$C$9,"N/A",IF(COUNTA($D$71:AM71)=$C$9,AM74/$C$66,0))</f>
        <v>N/A</v>
      </c>
      <c r="AN76" s="206" t="str">
        <f>+IF(COUNTA($D$71:AN71)&gt;$C$9,"N/A",IF(COUNTA($D$71:AN71)=$C$9,AN74/$C$66,0))</f>
        <v>N/A</v>
      </c>
      <c r="AO76" s="206" t="str">
        <f>+IF(COUNTA($D$71:AO71)&gt;$C$9,"N/A",IF(COUNTA($D$71:AO71)=$C$9,AO74/$C$66,0))</f>
        <v>N/A</v>
      </c>
      <c r="AP76" s="206" t="str">
        <f>+IF(COUNTA($D$71:AP71)&gt;$C$9,"N/A",IF(COUNTA($D$71:AP71)=$C$9,AP74/$C$66,0))</f>
        <v>N/A</v>
      </c>
      <c r="AQ76" s="206" t="str">
        <f>+IF(COUNTA($D$71:AQ71)&gt;$C$9,"N/A",IF(COUNTA($D$71:AQ71)=$C$9,AQ74/$C$66,0))</f>
        <v>N/A</v>
      </c>
      <c r="AR76" s="206" t="str">
        <f>+IF(COUNTA($D$71:AR71)&gt;$C$9,"N/A",IF(COUNTA($D$71:AR71)=$C$9,AR74/$C$66,0))</f>
        <v>N/A</v>
      </c>
      <c r="AS76" s="206" t="str">
        <f>+IF(COUNTA($D$71:AS71)&gt;$C$9,"N/A",IF(COUNTA($D$71:AS71)=$C$9,AS74/$C$66,0))</f>
        <v>N/A</v>
      </c>
      <c r="AT76" s="206" t="str">
        <f>+IF(COUNTA($D$71:AT71)&gt;$C$9,"N/A",IF(COUNTA($D$71:AT71)=$C$9,AT74/$C$66,0))</f>
        <v>N/A</v>
      </c>
      <c r="AU76" s="206" t="str">
        <f>+IF(COUNTA($D$71:AU71)&gt;$C$9,"N/A",IF(COUNTA($D$71:AU71)=$C$9,AU74/$C$66,0))</f>
        <v>N/A</v>
      </c>
      <c r="AV76" s="206" t="str">
        <f>+IF(COUNTA($D$71:AV71)&gt;$C$9,"N/A",IF(COUNTA($D$71:AV71)=$C$9,AV74/$C$66,0))</f>
        <v>N/A</v>
      </c>
      <c r="AW76" s="206" t="str">
        <f>+IF(COUNTA($D$71:AW71)&gt;$C$9,"N/A",IF(COUNTA($D$71:AW71)=$C$9,AW74/$C$66,0))</f>
        <v>N/A</v>
      </c>
      <c r="AX76" s="206" t="str">
        <f>+IF(COUNTA($D$71:AX71)&gt;$C$9,"N/A",IF(COUNTA($D$71:AX71)=$C$9,AX74/$C$66,0))</f>
        <v>N/A</v>
      </c>
    </row>
    <row r="77" spans="2:50" ht="15.75" thickBot="1">
      <c r="B77" s="189" t="s">
        <v>106</v>
      </c>
      <c r="C77" s="207">
        <f ca="1">+SUM(OFFSET(D77,0,0,1,$C$9))</f>
        <v>-73.603986154901776</v>
      </c>
      <c r="D77" s="207">
        <f>+D74</f>
        <v>-19.113710000000001</v>
      </c>
      <c r="E77" s="208">
        <f>+IF(COUNTA($D$71:E71)&gt;$C$9,"N/A",(E74+E76)/(1+$C$66)^(COUNTA($E$71:E71)))</f>
        <v>-21.079638422205992</v>
      </c>
      <c r="F77" s="208">
        <f>+IF(COUNTA($D$71:F71)&gt;$C$9,"N/A",(F74+F76)/(1+$C$66)^(COUNTA($E$71:F71)))</f>
        <v>-14.258146712048752</v>
      </c>
      <c r="G77" s="208">
        <f>+IF(COUNTA($D$71:G71)&gt;$C$9,"N/A",(G74+G76)/(1+$C$66)^(COUNTA($E$71:G71)))</f>
        <v>-10.971544109304133</v>
      </c>
      <c r="H77" s="208">
        <f>+IF(COUNTA($D$71:H71)&gt;$C$9,"N/A",(H74+H76)/(1+$C$66)^(COUNTA($E$71:H71)))</f>
        <v>-11.175485187694386</v>
      </c>
      <c r="I77" s="208">
        <f>+IF(COUNTA($D$71:I71)&gt;$C$9,"N/A",(I74+I76)/(1+$C$66)^(COUNTA($E$71:I71)))</f>
        <v>-2.0499633803957775</v>
      </c>
      <c r="J77" s="208">
        <f>+IF(COUNTA($D$71:J71)&gt;$C$9,"N/A",(J74+J76)/(1+$C$66)^(COUNTA($E$71:J71)))</f>
        <v>-1.3077327242575527</v>
      </c>
      <c r="K77" s="208">
        <f>+IF(COUNTA($D$71:K71)&gt;$C$9,"N/A",(K74+K76)/(1+$C$66)^(COUNTA($E$71:K71)))</f>
        <v>-0.94990585797604943</v>
      </c>
      <c r="L77" s="208">
        <f>+IF(COUNTA($D$71:L71)&gt;$C$9,"N/A",(L74+L76)/(1+$C$66)^(COUNTA($E$71:L71)))</f>
        <v>-0.41450974496653453</v>
      </c>
      <c r="M77" s="209">
        <f>+IF(COUNTA($D$71:M71)&gt;$C$9,"N/A",(M74+M76)/(1+$C$66)^(COUNTA($E$71:M71)))</f>
        <v>-0.98595261323380312</v>
      </c>
      <c r="N77" s="209">
        <f>+IF(COUNTA($D$71:N71)&gt;$C$9,"N/A",(N74+N76)/(1+$C$66)^(COUNTA($E$71:N71)))</f>
        <v>-0.47916474582217367</v>
      </c>
      <c r="O77" s="209">
        <f>+IF(COUNTA($D$71:O71)&gt;$C$9,"N/A",(O74+O76)/(1+$C$66)^(COUNTA($E$71:O71)))</f>
        <v>-7.9547902553651351E-2</v>
      </c>
      <c r="P77" s="209">
        <f>+IF(COUNTA($D$71:P71)&gt;$C$9,"N/A",(P74+P76)/(1+$C$66)^(COUNTA($E$71:P71)))</f>
        <v>0.25905848469809623</v>
      </c>
      <c r="Q77" s="209">
        <f>+IF(COUNTA($D$71:Q71)&gt;$C$9,"N/A",(Q74+Q76)/(1+$C$66)^(COUNTA($E$71:Q71)))</f>
        <v>0.40012822076926613</v>
      </c>
      <c r="R77" s="209">
        <f>+IF(COUNTA($D$71:R71)&gt;$C$9,"N/A",(R74+R76)/(1+$C$66)^(COUNTA($E$71:R71)))</f>
        <v>0.52278959709289008</v>
      </c>
      <c r="S77" s="209">
        <f>+IF(COUNTA($D$71:S71)&gt;$C$9,"N/A",(S74+S76)/(1+$C$66)^(COUNTA($E$71:S71)))</f>
        <v>8.0793389429967775</v>
      </c>
      <c r="T77" s="209" t="str">
        <f>+IF(COUNTA($D$71:T71)&gt;$C$9,"N/A",(T74+T76)/(1+$C$66)^(COUNTA($E$71:T71)))</f>
        <v>N/A</v>
      </c>
      <c r="U77" s="209" t="str">
        <f>+IF(COUNTA($D$71:U71)&gt;$C$9,"N/A",(U74+U76)/(1+$C$66)^(COUNTA($E$71:U71)))</f>
        <v>N/A</v>
      </c>
      <c r="V77" s="209" t="str">
        <f>+IF(COUNTA($D$71:V71)&gt;$C$9,"N/A",(V74+V76)/(1+$C$66)^(COUNTA($E$71:V71)))</f>
        <v>N/A</v>
      </c>
      <c r="W77" s="209" t="str">
        <f>+IF(COUNTA($D$71:W71)&gt;$C$9,"N/A",(W74+W76)/(1+$C$66)^(COUNTA($E$71:W71)))</f>
        <v>N/A</v>
      </c>
      <c r="X77" s="209" t="str">
        <f>+IF(COUNTA($D$71:X71)&gt;$C$9,"N/A",(X74+X76)/(1+$C$66)^(COUNTA($E$71:X71)))</f>
        <v>N/A</v>
      </c>
      <c r="Y77" s="209" t="str">
        <f>+IF(COUNTA($D$71:Y71)&gt;$C$9,"N/A",(Y74+Y76)/(1+$C$66)^(COUNTA($E$71:Y71)))</f>
        <v>N/A</v>
      </c>
      <c r="Z77" s="209" t="str">
        <f>+IF(COUNTA($D$71:Z71)&gt;$C$9,"N/A",(Z74+Z76)/(1+$C$66)^(COUNTA($E$71:Z71)))</f>
        <v>N/A</v>
      </c>
      <c r="AA77" s="209" t="str">
        <f>+IF(COUNTA($D$71:AA71)&gt;$C$9,"N/A",(AA74+AA76)/(1+$C$66)^(COUNTA($E$71:AA71)))</f>
        <v>N/A</v>
      </c>
      <c r="AB77" s="209" t="str">
        <f>+IF(COUNTA($D$71:AB71)&gt;$C$9,"N/A",(AB74+AB76)/(1+$C$66)^(COUNTA($E$71:AB71)))</f>
        <v>N/A</v>
      </c>
      <c r="AC77" s="209" t="str">
        <f>+IF(COUNTA($D$71:AC71)&gt;$C$9,"N/A",(AC74+AC76)/(1+$C$66)^(COUNTA($E$71:AC71)))</f>
        <v>N/A</v>
      </c>
      <c r="AD77" s="209" t="str">
        <f>+IF(COUNTA($D$71:AD71)&gt;$C$9,"N/A",(AD74+AD76)/(1+$C$66)^(COUNTA($E$71:AD71)))</f>
        <v>N/A</v>
      </c>
      <c r="AE77" s="209" t="str">
        <f>+IF(COUNTA($D$71:AE71)&gt;$C$9,"N/A",(AE74+AE76)/(1+$C$66)^(COUNTA($E$71:AE71)))</f>
        <v>N/A</v>
      </c>
      <c r="AF77" s="209" t="str">
        <f>+IF(COUNTA($D$71:AF71)&gt;$C$9,"N/A",(AF74+AF76)/(1+$C$66)^(COUNTA($E$71:AF71)))</f>
        <v>N/A</v>
      </c>
      <c r="AG77" s="209" t="str">
        <f>+IF(COUNTA($D$71:AG71)&gt;$C$9,"N/A",(AG74+AG76)/(1+$C$66)^(COUNTA($E$71:AG71)))</f>
        <v>N/A</v>
      </c>
      <c r="AH77" s="209" t="str">
        <f>+IF(COUNTA($D$71:AH71)&gt;$C$9,"N/A",(AH74+AH76)/(1+$C$66)^(COUNTA($E$71:AH71)))</f>
        <v>N/A</v>
      </c>
      <c r="AI77" s="209" t="str">
        <f>+IF(COUNTA($D$71:AI71)&gt;$C$9,"N/A",(AI74+AI76)/(1+$C$66)^(COUNTA($E$71:AI71)))</f>
        <v>N/A</v>
      </c>
      <c r="AJ77" s="209" t="str">
        <f>+IF(COUNTA($D$71:AJ71)&gt;$C$9,"N/A",(AJ74+AJ76)/(1+$C$66)^(COUNTA($E$71:AJ71)))</f>
        <v>N/A</v>
      </c>
      <c r="AK77" s="209" t="str">
        <f>+IF(COUNTA($D$71:AK71)&gt;$C$9,"N/A",(AK74+AK76)/(1+$C$66)^(COUNTA($E$71:AK71)))</f>
        <v>N/A</v>
      </c>
      <c r="AL77" s="209" t="str">
        <f>+IF(COUNTA($D$71:AL71)&gt;$C$9,"N/A",(AL74+AL76)/(1+$C$66)^(COUNTA($E$71:AL71)))</f>
        <v>N/A</v>
      </c>
      <c r="AM77" s="209" t="str">
        <f>+IF(COUNTA($D$71:AM71)&gt;$C$9,"N/A",(AM74+AM76)/(1+$C$66)^(COUNTA($E$71:AM71)))</f>
        <v>N/A</v>
      </c>
      <c r="AN77" s="209" t="str">
        <f>+IF(COUNTA($D$71:AN71)&gt;$C$9,"N/A",(AN74+AN76)/(1+$C$66)^(COUNTA($E$71:AN71)))</f>
        <v>N/A</v>
      </c>
      <c r="AO77" s="209" t="str">
        <f>+IF(COUNTA($D$71:AO71)&gt;$C$9,"N/A",(AO74+AO76)/(1+$C$66)^(COUNTA($E$71:AO71)))</f>
        <v>N/A</v>
      </c>
      <c r="AP77" s="209" t="str">
        <f>+IF(COUNTA($D$71:AP71)&gt;$C$9,"N/A",(AP74+AP76)/(1+$C$66)^(COUNTA($E$71:AP71)))</f>
        <v>N/A</v>
      </c>
      <c r="AQ77" s="209" t="str">
        <f>+IF(COUNTA($D$71:AQ71)&gt;$C$9,"N/A",(AQ74+AQ76)/(1+$C$66)^(COUNTA($E$71:AQ71)))</f>
        <v>N/A</v>
      </c>
      <c r="AR77" s="209" t="str">
        <f>+IF(COUNTA($D$71:AR71)&gt;$C$9,"N/A",(AR74+AR76)/(1+$C$66)^(COUNTA($E$71:AR71)))</f>
        <v>N/A</v>
      </c>
      <c r="AS77" s="209" t="str">
        <f>+IF(COUNTA($D$71:AS71)&gt;$C$9,"N/A",(AS74+AS76)/(1+$C$66)^(COUNTA($E$71:AS71)))</f>
        <v>N/A</v>
      </c>
      <c r="AT77" s="209" t="str">
        <f>+IF(COUNTA($D$71:AT71)&gt;$C$9,"N/A",(AT74+AT76)/(1+$C$66)^(COUNTA($E$71:AT71)))</f>
        <v>N/A</v>
      </c>
      <c r="AU77" s="209" t="str">
        <f>+IF(COUNTA($D$71:AU71)&gt;$C$9,"N/A",(AU74+AU76)/(1+$C$66)^(COUNTA($E$71:AU71)))</f>
        <v>N/A</v>
      </c>
      <c r="AV77" s="209" t="str">
        <f>+IF(COUNTA($D$71:AV71)&gt;$C$9,"N/A",(AV74+AV76)/(1+$C$66)^(COUNTA($E$71:AV71)))</f>
        <v>N/A</v>
      </c>
      <c r="AW77" s="209" t="str">
        <f>+IF(COUNTA($D$71:AW71)&gt;$C$9,"N/A",(AW74+AW76)/(1+$C$66)^(COUNTA($E$71:AW71)))</f>
        <v>N/A</v>
      </c>
      <c r="AX77" s="209" t="str">
        <f>+IF(COUNTA($D$71:AX71)&gt;$C$9,"N/A",(AX74+AX76)/(1+$C$66)^(COUNTA($E$71:AX71)))</f>
        <v>N/A</v>
      </c>
    </row>
    <row r="78" spans="2:50" ht="42.75">
      <c r="B78" s="190" t="s">
        <v>107</v>
      </c>
      <c r="C78" s="210" t="b">
        <f>IF(SUM(D73:AX73)=SUM(C53),B93,B94)</f>
        <v>1</v>
      </c>
      <c r="D78" s="191" t="s">
        <v>108</v>
      </c>
    </row>
    <row r="79" spans="2:50" ht="42.75">
      <c r="B79" s="190" t="s">
        <v>109</v>
      </c>
      <c r="C79" s="210" t="b">
        <f>IF(SUM(D72:AX72)=SUM(C61:E61),B93,B94)</f>
        <v>1</v>
      </c>
      <c r="D79" s="191" t="s">
        <v>110</v>
      </c>
    </row>
    <row r="81" spans="2:50" ht="15">
      <c r="B81" s="174" t="s">
        <v>111</v>
      </c>
    </row>
    <row r="82" spans="2:50" ht="15" thickBot="1"/>
    <row r="83" spans="2:50" ht="15" thickBot="1">
      <c r="B83" s="184"/>
      <c r="C83" s="185" t="s">
        <v>100</v>
      </c>
      <c r="D83" s="201">
        <f>+D71</f>
        <v>2025</v>
      </c>
      <c r="E83" s="201">
        <f t="shared" ref="E83:M83" si="39">+E71</f>
        <v>2026</v>
      </c>
      <c r="F83" s="201">
        <f t="shared" si="39"/>
        <v>2027</v>
      </c>
      <c r="G83" s="201">
        <f t="shared" si="39"/>
        <v>2028</v>
      </c>
      <c r="H83" s="201">
        <f t="shared" si="39"/>
        <v>2029</v>
      </c>
      <c r="I83" s="201">
        <f t="shared" si="39"/>
        <v>2030</v>
      </c>
      <c r="J83" s="201">
        <f t="shared" si="39"/>
        <v>2031</v>
      </c>
      <c r="K83" s="201">
        <f t="shared" si="39"/>
        <v>2032</v>
      </c>
      <c r="L83" s="201">
        <f t="shared" si="39"/>
        <v>2033</v>
      </c>
      <c r="M83" s="202">
        <f t="shared" si="39"/>
        <v>2034</v>
      </c>
      <c r="N83" s="202">
        <f t="shared" ref="N83:AX83" si="40">+N71</f>
        <v>2035</v>
      </c>
      <c r="O83" s="202">
        <f t="shared" si="40"/>
        <v>2036</v>
      </c>
      <c r="P83" s="202">
        <f t="shared" si="40"/>
        <v>2037</v>
      </c>
      <c r="Q83" s="202">
        <f t="shared" si="40"/>
        <v>2038</v>
      </c>
      <c r="R83" s="202">
        <f t="shared" si="40"/>
        <v>2039</v>
      </c>
      <c r="S83" s="202">
        <f t="shared" si="40"/>
        <v>2040</v>
      </c>
      <c r="T83" s="202">
        <f t="shared" si="40"/>
        <v>2041</v>
      </c>
      <c r="U83" s="202">
        <f t="shared" si="40"/>
        <v>2042</v>
      </c>
      <c r="V83" s="202">
        <f t="shared" si="40"/>
        <v>2043</v>
      </c>
      <c r="W83" s="202">
        <f t="shared" si="40"/>
        <v>2044</v>
      </c>
      <c r="X83" s="202">
        <f t="shared" si="40"/>
        <v>2045</v>
      </c>
      <c r="Y83" s="202">
        <f t="shared" si="40"/>
        <v>2046</v>
      </c>
      <c r="Z83" s="202">
        <f t="shared" si="40"/>
        <v>2047</v>
      </c>
      <c r="AA83" s="202">
        <f t="shared" si="40"/>
        <v>2048</v>
      </c>
      <c r="AB83" s="202">
        <f t="shared" si="40"/>
        <v>2049</v>
      </c>
      <c r="AC83" s="202">
        <f t="shared" si="40"/>
        <v>2050</v>
      </c>
      <c r="AD83" s="202">
        <f t="shared" si="40"/>
        <v>2051</v>
      </c>
      <c r="AE83" s="202">
        <f t="shared" si="40"/>
        <v>2052</v>
      </c>
      <c r="AF83" s="202">
        <f t="shared" si="40"/>
        <v>2053</v>
      </c>
      <c r="AG83" s="202">
        <f t="shared" si="40"/>
        <v>2054</v>
      </c>
      <c r="AH83" s="202">
        <f t="shared" si="40"/>
        <v>2055</v>
      </c>
      <c r="AI83" s="202">
        <f t="shared" si="40"/>
        <v>2056</v>
      </c>
      <c r="AJ83" s="202">
        <f t="shared" si="40"/>
        <v>2057</v>
      </c>
      <c r="AK83" s="202">
        <f t="shared" si="40"/>
        <v>2058</v>
      </c>
      <c r="AL83" s="202">
        <f t="shared" si="40"/>
        <v>2059</v>
      </c>
      <c r="AM83" s="202">
        <f t="shared" si="40"/>
        <v>2060</v>
      </c>
      <c r="AN83" s="202">
        <f t="shared" si="40"/>
        <v>2061</v>
      </c>
      <c r="AO83" s="202">
        <f t="shared" si="40"/>
        <v>2062</v>
      </c>
      <c r="AP83" s="202">
        <f t="shared" si="40"/>
        <v>2063</v>
      </c>
      <c r="AQ83" s="202">
        <f t="shared" si="40"/>
        <v>2064</v>
      </c>
      <c r="AR83" s="202">
        <f t="shared" si="40"/>
        <v>2065</v>
      </c>
      <c r="AS83" s="202">
        <f t="shared" si="40"/>
        <v>2066</v>
      </c>
      <c r="AT83" s="202">
        <f t="shared" si="40"/>
        <v>2067</v>
      </c>
      <c r="AU83" s="202">
        <f t="shared" si="40"/>
        <v>2068</v>
      </c>
      <c r="AV83" s="202">
        <f t="shared" si="40"/>
        <v>2069</v>
      </c>
      <c r="AW83" s="202">
        <f t="shared" si="40"/>
        <v>2070</v>
      </c>
      <c r="AX83" s="202">
        <f t="shared" si="40"/>
        <v>2071</v>
      </c>
    </row>
    <row r="84" spans="2:50" ht="15">
      <c r="B84" s="142" t="s">
        <v>112</v>
      </c>
      <c r="C84" s="203">
        <f>+D41+D26</f>
        <v>113.32500000000002</v>
      </c>
    </row>
    <row r="85" spans="2:50" ht="15">
      <c r="B85" s="190" t="s">
        <v>113</v>
      </c>
      <c r="C85" s="205">
        <f ca="1">+SUM(OFFSET(D85,0,0,1,$C$9))</f>
        <v>82.640000000000015</v>
      </c>
      <c r="D85" s="170">
        <v>16.28</v>
      </c>
      <c r="E85" s="170">
        <v>21.12</v>
      </c>
      <c r="F85" s="170">
        <v>15.09</v>
      </c>
      <c r="G85" s="170">
        <v>13.15</v>
      </c>
      <c r="H85" s="170">
        <v>17</v>
      </c>
      <c r="I85" s="170">
        <v>0</v>
      </c>
      <c r="J85" s="170">
        <v>0</v>
      </c>
      <c r="K85" s="170"/>
      <c r="L85" s="170"/>
      <c r="M85" s="170"/>
      <c r="N85" s="170"/>
      <c r="O85" s="170"/>
      <c r="P85" s="170"/>
      <c r="Q85" s="170"/>
      <c r="R85" s="170"/>
      <c r="S85" s="170"/>
      <c r="T85" s="170"/>
      <c r="U85" s="170"/>
      <c r="V85" s="170"/>
      <c r="W85" s="170"/>
      <c r="X85" s="170"/>
      <c r="Y85" s="170"/>
      <c r="Z85" s="170"/>
      <c r="AA85" s="170"/>
      <c r="AB85" s="170"/>
      <c r="AC85" s="170"/>
      <c r="AD85" s="170"/>
      <c r="AE85" s="170"/>
      <c r="AF85" s="170"/>
      <c r="AG85" s="170"/>
      <c r="AH85" s="170"/>
      <c r="AI85" s="170"/>
      <c r="AJ85" s="170"/>
      <c r="AK85" s="170"/>
      <c r="AL85" s="170"/>
      <c r="AM85" s="170"/>
      <c r="AN85" s="170"/>
      <c r="AO85" s="170"/>
      <c r="AP85" s="170"/>
      <c r="AQ85" s="170"/>
      <c r="AR85" s="170"/>
      <c r="AS85" s="170"/>
      <c r="AT85" s="170"/>
      <c r="AU85" s="170"/>
      <c r="AV85" s="170"/>
      <c r="AW85" s="170"/>
      <c r="AX85" s="170"/>
    </row>
    <row r="86" spans="2:50" ht="15">
      <c r="B86" s="190" t="s">
        <v>114</v>
      </c>
      <c r="C86" s="205">
        <f ca="1">-C77</f>
        <v>73.603986154901776</v>
      </c>
    </row>
    <row r="87" spans="2:50" ht="15">
      <c r="B87" s="190" t="s">
        <v>115</v>
      </c>
      <c r="C87" s="205">
        <f ca="1">+SUM(OFFSET(D87,0,0,1,$C$9))</f>
        <v>69.971168330949794</v>
      </c>
      <c r="D87" s="205">
        <f>+D85</f>
        <v>16.28</v>
      </c>
      <c r="E87" s="205">
        <f>+IF(COUNTA($D$83:E83)&gt;$C$9,"N/A",E85/(1+$C$66)^(COUNTA($E$83:E83)))</f>
        <v>19.284149013878746</v>
      </c>
      <c r="F87" s="205">
        <f>+IF(COUNTA($D$83:F83)&gt;$C$9,"N/A",F85/(1+$C$66)^(COUNTA($E$83:F83)))</f>
        <v>12.580629412307694</v>
      </c>
      <c r="G87" s="205">
        <f>+IF(COUNTA($D$83:G83)&gt;$C$9,"N/A",G85/(1+$C$66)^(COUNTA($E$83:G83)))</f>
        <v>10.01026206843709</v>
      </c>
      <c r="H87" s="205">
        <f>+IF(COUNTA($D$83:H83)&gt;$C$9,"N/A",H85/(1+$C$66)^(COUNTA($E$83:H83)))</f>
        <v>11.816127836326265</v>
      </c>
      <c r="I87" s="205">
        <f>+IF(COUNTA($D$83:I83)&gt;$C$9,"N/A",I85/(1+$C$66)^(COUNTA($E$83:I83)))</f>
        <v>0</v>
      </c>
      <c r="J87" s="205">
        <f>+IF(COUNTA($D$83:J83)&gt;$C$9,"N/A",J85/(1+$C$66)^(COUNTA($E$83:J83)))</f>
        <v>0</v>
      </c>
      <c r="K87" s="205">
        <f>+IF(COUNTA($D$83:K83)&gt;$C$9,"N/A",K85/(1+$C$66)^(COUNTA($E$83:K83)))</f>
        <v>0</v>
      </c>
      <c r="L87" s="205">
        <f>+IF(COUNTA($D$83:L83)&gt;$C$9,"N/A",L85/(1+$C$66)^(COUNTA($E$83:L83)))</f>
        <v>0</v>
      </c>
      <c r="M87" s="205">
        <f>+IF(COUNTA($D$83:M83)&gt;$C$9,"N/A",M85/(1+$C$66)^(COUNTA($E$83:M83)))</f>
        <v>0</v>
      </c>
      <c r="N87" s="205">
        <f>+IF(COUNTA($D$83:N83)&gt;$C$9,"N/A",N85/(1+$C$66)^(COUNTA($E$83:N83)))</f>
        <v>0</v>
      </c>
      <c r="O87" s="205">
        <f>+IF(COUNTA($D$83:O83)&gt;$C$9,"N/A",O85/(1+$C$66)^(COUNTA($E$83:O83)))</f>
        <v>0</v>
      </c>
      <c r="P87" s="205">
        <f>+IF(COUNTA($D$83:P83)&gt;$C$9,"N/A",P85/(1+$C$66)^(COUNTA($E$83:P83)))</f>
        <v>0</v>
      </c>
      <c r="Q87" s="205">
        <f>+IF(COUNTA($D$83:Q83)&gt;$C$9,"N/A",Q85/(1+$C$66)^(COUNTA($E$83:Q83)))</f>
        <v>0</v>
      </c>
      <c r="R87" s="205">
        <f>+IF(COUNTA($D$83:R83)&gt;$C$9,"N/A",R85/(1+$C$66)^(COUNTA($E$83:R83)))</f>
        <v>0</v>
      </c>
      <c r="S87" s="205">
        <f>+IF(COUNTA($D$83:S83)&gt;$C$9,"N/A",S85/(1+$C$66)^(COUNTA($E$83:S83)))</f>
        <v>0</v>
      </c>
      <c r="T87" s="205" t="str">
        <f>+IF(COUNTA($D$83:T83)&gt;$C$9,"N/A",T85/(1+$C$66)^(COUNTA($E$83:T83)))</f>
        <v>N/A</v>
      </c>
      <c r="U87" s="205" t="str">
        <f>+IF(COUNTA($D$83:U83)&gt;$C$9,"N/A",U85/(1+$C$66)^(COUNTA($E$83:U83)))</f>
        <v>N/A</v>
      </c>
      <c r="V87" s="205" t="str">
        <f>+IF(COUNTA($D$83:V83)&gt;$C$9,"N/A",V85/(1+$C$66)^(COUNTA($E$83:V83)))</f>
        <v>N/A</v>
      </c>
      <c r="W87" s="205" t="str">
        <f>+IF(COUNTA($D$83:W83)&gt;$C$9,"N/A",W85/(1+$C$66)^(COUNTA($E$83:W83)))</f>
        <v>N/A</v>
      </c>
      <c r="X87" s="205" t="str">
        <f>+IF(COUNTA($D$83:X83)&gt;$C$9,"N/A",X85/(1+$C$66)^(COUNTA($E$83:X83)))</f>
        <v>N/A</v>
      </c>
      <c r="Y87" s="205" t="str">
        <f>+IF(COUNTA($D$83:Y83)&gt;$C$9,"N/A",Y85/(1+$C$66)^(COUNTA($E$83:Y83)))</f>
        <v>N/A</v>
      </c>
      <c r="Z87" s="205" t="str">
        <f>+IF(COUNTA($D$83:Z83)&gt;$C$9,"N/A",Z85/(1+$C$66)^(COUNTA($E$83:Z83)))</f>
        <v>N/A</v>
      </c>
      <c r="AA87" s="205" t="str">
        <f>+IF(COUNTA($D$83:AA83)&gt;$C$9,"N/A",AA85/(1+$C$66)^(COUNTA($E$83:AA83)))</f>
        <v>N/A</v>
      </c>
      <c r="AB87" s="205" t="str">
        <f>+IF(COUNTA($D$83:AB83)&gt;$C$9,"N/A",AB85/(1+$C$66)^(COUNTA($E$83:AB83)))</f>
        <v>N/A</v>
      </c>
      <c r="AC87" s="205" t="str">
        <f>+IF(COUNTA($D$83:AC83)&gt;$C$9,"N/A",AC85/(1+$C$66)^(COUNTA($E$83:AC83)))</f>
        <v>N/A</v>
      </c>
      <c r="AD87" s="205" t="str">
        <f>+IF(COUNTA($D$83:AD83)&gt;$C$9,"N/A",AD85/(1+$C$66)^(COUNTA($E$83:AD83)))</f>
        <v>N/A</v>
      </c>
      <c r="AE87" s="205" t="str">
        <f>+IF(COUNTA($D$83:AE83)&gt;$C$9,"N/A",AE85/(1+$C$66)^(COUNTA($E$83:AE83)))</f>
        <v>N/A</v>
      </c>
      <c r="AF87" s="205" t="str">
        <f>+IF(COUNTA($D$83:AF83)&gt;$C$9,"N/A",AF85/(1+$C$66)^(COUNTA($E$83:AF83)))</f>
        <v>N/A</v>
      </c>
      <c r="AG87" s="205" t="str">
        <f>+IF(COUNTA($D$83:AG83)&gt;$C$9,"N/A",AG85/(1+$C$66)^(COUNTA($E$83:AG83)))</f>
        <v>N/A</v>
      </c>
      <c r="AH87" s="205" t="str">
        <f>+IF(COUNTA($D$83:AH83)&gt;$C$9,"N/A",AH85/(1+$C$66)^(COUNTA($E$83:AH83)))</f>
        <v>N/A</v>
      </c>
      <c r="AI87" s="205" t="str">
        <f>+IF(COUNTA($D$83:AI83)&gt;$C$9,"N/A",AI85/(1+$C$66)^(COUNTA($E$83:AI83)))</f>
        <v>N/A</v>
      </c>
      <c r="AJ87" s="205" t="str">
        <f>+IF(COUNTA($D$83:AJ83)&gt;$C$9,"N/A",AJ85/(1+$C$66)^(COUNTA($E$83:AJ83)))</f>
        <v>N/A</v>
      </c>
      <c r="AK87" s="205" t="str">
        <f>+IF(COUNTA($D$83:AK83)&gt;$C$9,"N/A",AK85/(1+$C$66)^(COUNTA($E$83:AK83)))</f>
        <v>N/A</v>
      </c>
      <c r="AL87" s="205" t="str">
        <f>+IF(COUNTA($D$83:AL83)&gt;$C$9,"N/A",AL85/(1+$C$66)^(COUNTA($E$83:AL83)))</f>
        <v>N/A</v>
      </c>
      <c r="AM87" s="205" t="str">
        <f>+IF(COUNTA($D$83:AM83)&gt;$C$9,"N/A",AM85/(1+$C$66)^(COUNTA($E$83:AM83)))</f>
        <v>N/A</v>
      </c>
      <c r="AN87" s="205" t="str">
        <f>+IF(COUNTA($D$83:AN83)&gt;$C$9,"N/A",AN85/(1+$C$66)^(COUNTA($E$83:AN83)))</f>
        <v>N/A</v>
      </c>
      <c r="AO87" s="205" t="str">
        <f>+IF(COUNTA($D$83:AO83)&gt;$C$9,"N/A",AO85/(1+$C$66)^(COUNTA($E$83:AO83)))</f>
        <v>N/A</v>
      </c>
      <c r="AP87" s="205" t="str">
        <f>+IF(COUNTA($D$83:AP83)&gt;$C$9,"N/A",AP85/(1+$C$66)^(COUNTA($E$83:AP83)))</f>
        <v>N/A</v>
      </c>
      <c r="AQ87" s="205" t="str">
        <f>+IF(COUNTA($D$83:AQ83)&gt;$C$9,"N/A",AQ85/(1+$C$66)^(COUNTA($E$83:AQ83)))</f>
        <v>N/A</v>
      </c>
      <c r="AR87" s="205" t="str">
        <f>+IF(COUNTA($D$83:AR83)&gt;$C$9,"N/A",AR85/(1+$C$66)^(COUNTA($E$83:AR83)))</f>
        <v>N/A</v>
      </c>
      <c r="AS87" s="205" t="str">
        <f>+IF(COUNTA($D$83:AS83)&gt;$C$9,"N/A",AS85/(1+$C$66)^(COUNTA($E$83:AS83)))</f>
        <v>N/A</v>
      </c>
      <c r="AT87" s="205" t="str">
        <f>+IF(COUNTA($D$83:AT83)&gt;$C$9,"N/A",AT85/(1+$C$66)^(COUNTA($E$83:AT83)))</f>
        <v>N/A</v>
      </c>
      <c r="AU87" s="205" t="str">
        <f>+IF(COUNTA($D$83:AU83)&gt;$C$9,"N/A",AU85/(1+$C$66)^(COUNTA($E$83:AU83)))</f>
        <v>N/A</v>
      </c>
      <c r="AV87" s="205" t="str">
        <f>+IF(COUNTA($D$83:AV83)&gt;$C$9,"N/A",AV85/(1+$C$66)^(COUNTA($E$83:AV83)))</f>
        <v>N/A</v>
      </c>
      <c r="AW87" s="205" t="str">
        <f>+IF(COUNTA($D$83:AW83)&gt;$C$9,"N/A",AW85/(1+$C$66)^(COUNTA($E$83:AW83)))</f>
        <v>N/A</v>
      </c>
      <c r="AX87" s="205" t="str">
        <f>+IF(COUNTA($D$83:AX83)&gt;$C$9,"N/A",AX85/(1+$C$66)^(COUNTA($E$83:AX83)))</f>
        <v>N/A</v>
      </c>
    </row>
    <row r="88" spans="2:50" ht="15">
      <c r="B88" s="190" t="s">
        <v>116</v>
      </c>
      <c r="C88" s="211" t="b">
        <f ca="1">+AND(C87&lt;=C86,C85&lt;=C84)</f>
        <v>1</v>
      </c>
    </row>
    <row r="89" spans="2:50" ht="15">
      <c r="B89" s="190" t="s">
        <v>117</v>
      </c>
      <c r="C89" s="212">
        <f ca="1">C85/C84</f>
        <v>0.72923009044782705</v>
      </c>
    </row>
    <row r="90" spans="2:50">
      <c r="B90" s="236" t="s">
        <v>118</v>
      </c>
      <c r="C90" s="236"/>
    </row>
    <row r="91" spans="2:50">
      <c r="B91" s="237"/>
      <c r="C91" s="237"/>
    </row>
    <row r="92" spans="2:50">
      <c r="B92" s="237"/>
      <c r="C92" s="237"/>
    </row>
    <row r="93" spans="2:50">
      <c r="B93" s="131" t="b">
        <v>1</v>
      </c>
    </row>
    <row r="94" spans="2:50">
      <c r="B94" s="131" t="b">
        <v>0</v>
      </c>
    </row>
  </sheetData>
  <sheetProtection sheet="1" objects="1" scenarios="1"/>
  <mergeCells count="11">
    <mergeCell ref="B14:D14"/>
    <mergeCell ref="E4:F4"/>
    <mergeCell ref="E5:F5"/>
    <mergeCell ref="E6:F6"/>
    <mergeCell ref="E7:F7"/>
    <mergeCell ref="E13:I16"/>
    <mergeCell ref="B90:C92"/>
    <mergeCell ref="B27:D27"/>
    <mergeCell ref="E29:I29"/>
    <mergeCell ref="E33:I33"/>
    <mergeCell ref="B42:D42"/>
  </mergeCells>
  <conditionalFormatting sqref="B93">
    <cfRule type="cellIs" dxfId="8" priority="7" operator="equal">
      <formula>TRUE</formula>
    </cfRule>
  </conditionalFormatting>
  <conditionalFormatting sqref="B94">
    <cfRule type="cellIs" dxfId="7" priority="6" operator="equal">
      <formula>FALSE</formula>
    </cfRule>
  </conditionalFormatting>
  <conditionalFormatting sqref="C78:C79">
    <cfRule type="cellIs" dxfId="6" priority="1" operator="equal">
      <formula>$B$94</formula>
    </cfRule>
    <cfRule type="cellIs" dxfId="5" priority="3" operator="equal">
      <formula>$B$93</formula>
    </cfRule>
  </conditionalFormatting>
  <conditionalFormatting sqref="C88">
    <cfRule type="cellIs" dxfId="4" priority="38" operator="equal">
      <formula>$B$94</formula>
    </cfRule>
    <cfRule type="cellIs" dxfId="3" priority="39" operator="equal">
      <formula>$B$93</formula>
    </cfRule>
  </conditionalFormatting>
  <conditionalFormatting sqref="D72:AX72">
    <cfRule type="expression" dxfId="2" priority="27">
      <formula>IF(D71&gt;MAX($D$5:$D$7),TRUE,FALSE)</formula>
    </cfRule>
  </conditionalFormatting>
  <conditionalFormatting sqref="D73:AX73">
    <cfRule type="expression" dxfId="1" priority="28">
      <formula>IF(D71&gt;MAX($D$5:$D$7),TRUE,FALSE)</formula>
    </cfRule>
  </conditionalFormatting>
  <conditionalFormatting sqref="D85:AX85">
    <cfRule type="expression" dxfId="0" priority="29">
      <formula>IF(D83&gt;MAX($D$5:$D$7),TRUE,FALSE)</formula>
    </cfRule>
  </conditionalFormatting>
  <hyperlinks>
    <hyperlink ref="E17" r:id="rId1" location="ntr29-C_2021528EN.01001001-E0029" xr:uid="{16BC60B2-B590-4A2C-8772-D130534D179A}"/>
    <hyperlink ref="E66" r:id="rId2" xr:uid="{47B82B18-75BB-46F0-AFAB-67DAF58AEA08}"/>
  </hyperlinks>
  <pageMargins left="0.7" right="0.7" top="0.75" bottom="0.75" header="0.3" footer="0.3"/>
  <pageSetup paperSize="9" scale="65" fitToWidth="0" fitToHeight="0" orientation="portrait" r:id="rId3"/>
  <headerFooter>
    <oddFooter>&amp;C_x000D_&amp;1#&amp;"Arial"&amp;9&amp;K737373 Interno – Internal</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7E5745-CC8E-4557-ACFE-0777D0A24476}">
  <dimension ref="A1:BP131"/>
  <sheetViews>
    <sheetView workbookViewId="0">
      <selection activeCell="E44" sqref="E44"/>
    </sheetView>
  </sheetViews>
  <sheetFormatPr defaultColWidth="9" defaultRowHeight="14.25"/>
  <cols>
    <col min="1" max="1" width="113.42578125" bestFit="1" customWidth="1"/>
  </cols>
  <sheetData>
    <row r="1" spans="1:68" ht="15.75" thickBot="1">
      <c r="C1" s="7">
        <v>2024</v>
      </c>
      <c r="D1" s="7">
        <v>2025</v>
      </c>
      <c r="E1" s="7">
        <v>2026</v>
      </c>
      <c r="F1" s="7">
        <v>2027</v>
      </c>
      <c r="G1" s="7">
        <v>2028</v>
      </c>
      <c r="H1" s="7">
        <v>2029</v>
      </c>
      <c r="I1" s="7">
        <v>2030</v>
      </c>
      <c r="J1" s="7">
        <v>2031</v>
      </c>
      <c r="K1" s="7">
        <v>2032</v>
      </c>
      <c r="L1" s="7">
        <v>2033</v>
      </c>
      <c r="M1" s="7">
        <v>2034</v>
      </c>
      <c r="N1" s="7">
        <v>2035</v>
      </c>
      <c r="O1" s="7">
        <v>2036</v>
      </c>
      <c r="P1" s="7">
        <v>2037</v>
      </c>
      <c r="Q1" s="7">
        <v>2038</v>
      </c>
      <c r="R1" s="7">
        <v>2039</v>
      </c>
      <c r="S1" s="7">
        <v>2040</v>
      </c>
      <c r="T1" s="7">
        <v>2041</v>
      </c>
      <c r="U1" s="7">
        <v>2042</v>
      </c>
      <c r="V1" s="7">
        <v>2043</v>
      </c>
      <c r="W1" s="7">
        <v>2044</v>
      </c>
      <c r="X1" s="7">
        <v>2045</v>
      </c>
      <c r="Y1" s="7">
        <v>2046</v>
      </c>
      <c r="Z1" s="7">
        <v>2047</v>
      </c>
      <c r="AA1" s="7">
        <v>2048</v>
      </c>
      <c r="AB1" s="7">
        <v>2049</v>
      </c>
      <c r="AC1" s="7">
        <v>2050</v>
      </c>
      <c r="AD1" s="7">
        <v>2051</v>
      </c>
      <c r="AE1" s="7">
        <v>2052</v>
      </c>
      <c r="AF1" s="7">
        <v>2053</v>
      </c>
      <c r="AG1" s="7">
        <v>2054</v>
      </c>
      <c r="AH1" s="7">
        <v>2055</v>
      </c>
      <c r="AI1" s="7">
        <v>2056</v>
      </c>
      <c r="AJ1" s="7">
        <v>2057</v>
      </c>
      <c r="AK1" s="7">
        <v>2058</v>
      </c>
      <c r="AL1" s="7">
        <v>2059</v>
      </c>
      <c r="AM1" s="7">
        <v>2060</v>
      </c>
      <c r="AN1" s="7">
        <v>2061</v>
      </c>
      <c r="AO1" s="7">
        <v>2062</v>
      </c>
      <c r="AP1" s="7">
        <v>2063</v>
      </c>
      <c r="AQ1" s="7">
        <v>2064</v>
      </c>
      <c r="AR1" s="7">
        <v>2065</v>
      </c>
      <c r="AS1" s="7">
        <v>2066</v>
      </c>
      <c r="AT1" s="7">
        <v>2067</v>
      </c>
      <c r="AU1" s="7">
        <v>2068</v>
      </c>
      <c r="AV1" s="7">
        <v>2069</v>
      </c>
      <c r="AW1" s="7">
        <v>2070</v>
      </c>
      <c r="AX1" s="7">
        <v>2071</v>
      </c>
      <c r="AY1" s="7">
        <v>2072</v>
      </c>
      <c r="AZ1" s="7">
        <v>2073</v>
      </c>
      <c r="BA1" s="7">
        <v>2074</v>
      </c>
      <c r="BB1" s="7">
        <v>2075</v>
      </c>
      <c r="BC1" s="7">
        <v>2076</v>
      </c>
      <c r="BD1" s="7">
        <v>2077</v>
      </c>
      <c r="BE1" s="7">
        <v>2078</v>
      </c>
      <c r="BF1" s="7">
        <v>2079</v>
      </c>
      <c r="BG1" s="7">
        <v>2080</v>
      </c>
      <c r="BH1" s="7">
        <v>2081</v>
      </c>
      <c r="BI1" s="7">
        <v>2082</v>
      </c>
      <c r="BJ1" s="7">
        <v>2083</v>
      </c>
      <c r="BK1" s="7">
        <v>2084</v>
      </c>
      <c r="BL1" s="7">
        <v>2085</v>
      </c>
      <c r="BM1" s="7" t="s">
        <v>119</v>
      </c>
      <c r="BN1" s="7" t="s">
        <v>119</v>
      </c>
    </row>
    <row r="2" spans="1:68" ht="16.5">
      <c r="A2" s="8" t="s">
        <v>120</v>
      </c>
      <c r="B2" s="9">
        <v>0</v>
      </c>
      <c r="C2" s="10"/>
      <c r="D2" s="245" t="s">
        <v>121</v>
      </c>
      <c r="E2" s="11" t="s">
        <v>122</v>
      </c>
      <c r="F2" s="12"/>
      <c r="G2" s="12"/>
      <c r="H2" s="12"/>
      <c r="I2" s="12"/>
      <c r="J2" s="13"/>
      <c r="K2" s="10"/>
      <c r="L2" s="14"/>
      <c r="M2" s="14"/>
      <c r="N2" s="14"/>
      <c r="O2" s="14"/>
      <c r="P2" s="14"/>
      <c r="Q2" s="14"/>
      <c r="R2" s="15"/>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c r="BH2" s="10"/>
      <c r="BI2" s="10"/>
      <c r="BJ2" s="10"/>
      <c r="BK2" s="10"/>
      <c r="BL2" s="10"/>
      <c r="BM2" s="10"/>
      <c r="BN2" s="10"/>
    </row>
    <row r="3" spans="1:68" ht="16.5">
      <c r="A3" s="16" t="s">
        <v>123</v>
      </c>
      <c r="B3" s="17">
        <v>0</v>
      </c>
      <c r="C3" s="10"/>
      <c r="D3" s="246"/>
      <c r="E3" s="18" t="s">
        <v>124</v>
      </c>
      <c r="F3" s="19"/>
      <c r="G3" s="19"/>
      <c r="H3" s="19"/>
      <c r="I3" s="19"/>
      <c r="J3" s="20"/>
      <c r="K3" s="10"/>
      <c r="L3" s="14"/>
      <c r="M3" s="14"/>
      <c r="N3" s="14"/>
      <c r="O3" s="14"/>
      <c r="P3" s="14"/>
      <c r="Q3" s="14"/>
      <c r="R3" s="15"/>
      <c r="S3" s="10"/>
      <c r="T3" s="10"/>
      <c r="U3" s="10"/>
      <c r="V3" s="10"/>
      <c r="W3" s="10"/>
      <c r="X3" s="10"/>
      <c r="Y3" s="10"/>
      <c r="Z3" s="10"/>
      <c r="AA3" s="10"/>
      <c r="AB3" s="10"/>
      <c r="AC3" s="10"/>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c r="BD3" s="10"/>
      <c r="BE3" s="10"/>
      <c r="BF3" s="10"/>
      <c r="BG3" s="10"/>
      <c r="BH3" s="10"/>
      <c r="BI3" s="10"/>
      <c r="BJ3" s="10"/>
      <c r="BK3" s="10"/>
      <c r="BL3" s="10"/>
      <c r="BM3" s="10"/>
      <c r="BN3" s="10"/>
    </row>
    <row r="4" spans="1:68" ht="17.25" thickBot="1">
      <c r="A4" s="21" t="s">
        <v>125</v>
      </c>
      <c r="B4" s="22">
        <v>0</v>
      </c>
      <c r="C4" s="10"/>
      <c r="D4" s="247"/>
      <c r="E4" s="23" t="s">
        <v>126</v>
      </c>
      <c r="F4" s="24"/>
      <c r="G4" s="24"/>
      <c r="H4" s="24"/>
      <c r="I4" s="24"/>
      <c r="J4" s="25"/>
      <c r="K4" s="10"/>
      <c r="L4" s="10"/>
      <c r="M4" s="10"/>
      <c r="N4" s="10"/>
      <c r="O4" s="10"/>
      <c r="P4" s="10"/>
      <c r="Q4" s="10"/>
      <c r="R4" s="15"/>
      <c r="S4" s="10"/>
      <c r="T4" s="10"/>
      <c r="U4" s="10"/>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0"/>
      <c r="AW4" s="10"/>
      <c r="AX4" s="10"/>
      <c r="AY4" s="10"/>
      <c r="AZ4" s="10"/>
      <c r="BA4" s="10"/>
      <c r="BB4" s="10"/>
      <c r="BC4" s="10"/>
      <c r="BD4" s="10"/>
      <c r="BE4" s="10"/>
      <c r="BF4" s="10"/>
      <c r="BG4" s="10"/>
      <c r="BH4" s="10"/>
      <c r="BI4" s="10"/>
      <c r="BJ4" s="10"/>
      <c r="BK4" s="10"/>
      <c r="BL4" s="10"/>
      <c r="BM4" s="10"/>
      <c r="BN4" s="10"/>
    </row>
    <row r="5" spans="1:68">
      <c r="A5" s="10"/>
      <c r="B5" s="10"/>
      <c r="C5" s="10"/>
      <c r="D5" s="26"/>
      <c r="E5" s="26"/>
      <c r="F5" s="26"/>
      <c r="G5" s="26"/>
      <c r="H5" s="26"/>
      <c r="I5" s="26"/>
      <c r="J5" s="26"/>
      <c r="K5" s="10"/>
      <c r="L5" s="10"/>
      <c r="M5" s="10"/>
      <c r="N5" s="10"/>
      <c r="O5" s="10"/>
      <c r="P5" s="10"/>
      <c r="Q5" s="10"/>
      <c r="R5" s="15"/>
      <c r="S5" s="10"/>
      <c r="T5" s="10"/>
      <c r="U5" s="10"/>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0"/>
      <c r="AZ5" s="10"/>
      <c r="BA5" s="10"/>
      <c r="BB5" s="10"/>
      <c r="BC5" s="10"/>
      <c r="BD5" s="10"/>
      <c r="BE5" s="10"/>
      <c r="BF5" s="10"/>
      <c r="BG5" s="10"/>
      <c r="BH5" s="10"/>
      <c r="BI5" s="10"/>
      <c r="BJ5" s="10"/>
      <c r="BK5" s="10"/>
      <c r="BL5" s="10"/>
      <c r="BM5" s="10"/>
      <c r="BN5" s="10"/>
    </row>
    <row r="6" spans="1:68" ht="15">
      <c r="A6" s="10"/>
      <c r="B6" s="10"/>
      <c r="C6" s="27"/>
      <c r="D6" s="14"/>
      <c r="E6" s="14"/>
      <c r="F6" s="14"/>
      <c r="G6" s="14"/>
      <c r="H6" s="14"/>
      <c r="I6" s="14"/>
      <c r="J6" s="28"/>
      <c r="K6" s="10"/>
      <c r="L6" s="10"/>
      <c r="M6" s="10"/>
      <c r="N6" s="10"/>
      <c r="O6" s="10"/>
      <c r="P6" s="10"/>
      <c r="Q6" s="10"/>
      <c r="R6" s="15"/>
      <c r="S6" s="10"/>
      <c r="T6" s="10"/>
      <c r="U6" s="10"/>
      <c r="V6" s="10"/>
      <c r="W6" s="10"/>
      <c r="X6" s="10"/>
      <c r="Y6" s="10"/>
      <c r="Z6" s="10"/>
      <c r="AA6" s="10"/>
      <c r="AB6" s="10"/>
      <c r="AC6" s="10"/>
      <c r="AD6" s="10"/>
      <c r="AE6" s="10"/>
      <c r="AF6" s="10"/>
      <c r="AG6" s="10"/>
      <c r="AH6" s="10"/>
      <c r="AI6" s="10"/>
      <c r="AJ6" s="10"/>
      <c r="AK6" s="10"/>
      <c r="AL6" s="10"/>
      <c r="AM6" s="10"/>
      <c r="AN6" s="10"/>
      <c r="AO6" s="10"/>
      <c r="AP6" s="10"/>
      <c r="AQ6" s="10"/>
      <c r="AR6" s="10"/>
      <c r="AS6" s="10"/>
      <c r="AT6" s="10"/>
      <c r="AU6" s="10"/>
      <c r="AV6" s="10"/>
      <c r="AW6" s="10"/>
      <c r="AX6" s="10"/>
      <c r="AY6" s="10"/>
      <c r="AZ6" s="10"/>
      <c r="BA6" s="10"/>
      <c r="BB6" s="10"/>
      <c r="BC6" s="10"/>
      <c r="BD6" s="10"/>
      <c r="BE6" s="10"/>
      <c r="BF6" s="10"/>
      <c r="BG6" s="10"/>
      <c r="BH6" s="10"/>
      <c r="BI6" s="10"/>
      <c r="BJ6" s="10"/>
      <c r="BK6" s="10"/>
      <c r="BL6" s="10"/>
      <c r="BM6" s="10"/>
      <c r="BN6" s="10"/>
    </row>
    <row r="7" spans="1:68" ht="15">
      <c r="A7" s="10"/>
      <c r="B7" s="10"/>
      <c r="C7" s="27"/>
      <c r="D7" s="14"/>
      <c r="E7" s="14"/>
      <c r="F7" s="14"/>
      <c r="G7" s="14"/>
      <c r="H7" s="14"/>
      <c r="I7" s="14"/>
      <c r="J7" s="28"/>
      <c r="K7" s="10"/>
      <c r="L7" s="10"/>
      <c r="M7" s="10"/>
      <c r="N7" s="10"/>
      <c r="O7" s="10"/>
      <c r="P7" s="10"/>
      <c r="Q7" s="10"/>
      <c r="R7" s="15"/>
      <c r="S7" s="10"/>
      <c r="T7" s="10"/>
      <c r="U7" s="10"/>
      <c r="V7" s="10"/>
      <c r="W7" s="10"/>
      <c r="X7" s="10"/>
      <c r="Y7" s="10"/>
      <c r="Z7" s="10"/>
      <c r="AA7" s="10"/>
      <c r="AB7" s="10"/>
      <c r="AC7" s="10"/>
      <c r="AD7" s="10"/>
      <c r="AE7" s="10"/>
      <c r="AF7" s="10"/>
      <c r="AG7" s="10"/>
      <c r="AH7" s="10"/>
      <c r="AI7" s="10"/>
      <c r="AJ7" s="10"/>
      <c r="AK7" s="10"/>
      <c r="AL7" s="10"/>
      <c r="AM7" s="10"/>
      <c r="AN7" s="10"/>
      <c r="AO7" s="10"/>
      <c r="AP7" s="10"/>
      <c r="AQ7" s="10"/>
      <c r="AR7" s="10"/>
      <c r="AS7" s="10"/>
      <c r="AT7" s="10"/>
      <c r="AU7" s="10"/>
      <c r="AV7" s="10"/>
      <c r="AW7" s="10"/>
      <c r="AX7" s="10"/>
      <c r="AY7" s="10"/>
      <c r="AZ7" s="10"/>
      <c r="BA7" s="10"/>
      <c r="BB7" s="10"/>
      <c r="BC7" s="10"/>
      <c r="BD7" s="10"/>
      <c r="BE7" s="10"/>
      <c r="BF7" s="10"/>
      <c r="BG7" s="10"/>
      <c r="BH7" s="10"/>
      <c r="BI7" s="10"/>
      <c r="BJ7" s="10"/>
      <c r="BK7" s="10"/>
      <c r="BL7" s="10"/>
      <c r="BM7" s="10"/>
      <c r="BN7" s="10"/>
    </row>
    <row r="8" spans="1:68" ht="16.5">
      <c r="A8" s="29" t="s">
        <v>127</v>
      </c>
      <c r="B8" s="30"/>
      <c r="C8" s="30"/>
      <c r="D8" s="30"/>
      <c r="E8" s="30"/>
      <c r="F8" s="30"/>
      <c r="G8" s="30"/>
      <c r="H8" s="30"/>
      <c r="I8" s="30"/>
      <c r="J8" s="30"/>
      <c r="K8" s="30"/>
      <c r="L8" s="30"/>
      <c r="M8" s="30"/>
      <c r="N8" s="30"/>
      <c r="O8" s="30"/>
      <c r="P8" s="30"/>
      <c r="Q8" s="30"/>
      <c r="R8" s="30"/>
      <c r="S8" s="30"/>
      <c r="T8" s="30"/>
      <c r="U8" s="30"/>
      <c r="V8" s="30"/>
      <c r="W8" s="30"/>
      <c r="X8" s="30"/>
      <c r="Y8" s="30"/>
      <c r="Z8" s="30"/>
      <c r="AA8" s="30"/>
      <c r="AB8" s="30"/>
      <c r="AC8" s="30"/>
      <c r="AD8" s="30"/>
      <c r="AE8" s="30"/>
      <c r="AF8" s="30"/>
      <c r="AG8" s="30"/>
      <c r="AH8" s="30"/>
      <c r="AI8" s="30"/>
      <c r="AJ8" s="30"/>
      <c r="AK8" s="30"/>
      <c r="AL8" s="30"/>
      <c r="AM8" s="30"/>
      <c r="AN8" s="30"/>
      <c r="AO8" s="30"/>
      <c r="AP8" s="30"/>
      <c r="AQ8" s="30"/>
      <c r="AR8" s="30"/>
      <c r="AS8" s="30"/>
      <c r="AT8" s="30"/>
      <c r="AU8" s="30"/>
      <c r="AV8" s="30"/>
      <c r="AW8" s="30"/>
      <c r="AX8" s="30"/>
      <c r="AY8" s="30"/>
      <c r="AZ8" s="30"/>
      <c r="BA8" s="30"/>
      <c r="BB8" s="30"/>
      <c r="BC8" s="30"/>
      <c r="BD8" s="30"/>
      <c r="BE8" s="30"/>
      <c r="BF8" s="30"/>
      <c r="BG8" s="30"/>
      <c r="BH8" s="30"/>
      <c r="BI8" s="30"/>
      <c r="BJ8" s="30"/>
      <c r="BK8" s="30"/>
      <c r="BL8" s="30"/>
      <c r="BM8" s="30"/>
      <c r="BN8" s="30"/>
    </row>
    <row r="9" spans="1:68" ht="15.75" thickBot="1">
      <c r="A9" s="31"/>
      <c r="B9" s="26"/>
      <c r="C9" s="26"/>
      <c r="D9" s="26"/>
      <c r="E9" s="26"/>
      <c r="F9" s="26"/>
      <c r="G9" s="26"/>
      <c r="H9" s="26"/>
      <c r="I9" s="26"/>
      <c r="J9" s="26"/>
      <c r="K9" s="26"/>
      <c r="L9" s="26"/>
      <c r="M9" s="26"/>
      <c r="N9" s="26"/>
      <c r="O9" s="26"/>
      <c r="P9" s="26"/>
      <c r="Q9" s="26"/>
      <c r="R9" s="26"/>
      <c r="S9" s="26"/>
      <c r="T9" s="26"/>
      <c r="U9" s="1"/>
      <c r="V9" s="1"/>
      <c r="W9" s="1"/>
      <c r="X9" s="32"/>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row>
    <row r="10" spans="1:68" ht="15.75" thickBot="1">
      <c r="A10" s="33" t="s">
        <v>128</v>
      </c>
      <c r="B10" s="34">
        <v>0</v>
      </c>
      <c r="C10" s="35"/>
      <c r="X10" s="36"/>
    </row>
    <row r="11" spans="1:68" ht="15">
      <c r="A11" s="37"/>
      <c r="B11" s="26"/>
      <c r="C11" s="38"/>
      <c r="D11" s="26"/>
      <c r="E11" s="26"/>
      <c r="F11" s="26"/>
      <c r="G11" s="26"/>
      <c r="H11" s="26"/>
      <c r="I11" s="26"/>
      <c r="J11" s="26"/>
      <c r="K11" s="26"/>
      <c r="L11" s="26"/>
      <c r="M11" s="39"/>
      <c r="N11" s="26"/>
      <c r="O11" s="26"/>
      <c r="P11" s="26"/>
      <c r="Q11" s="26"/>
      <c r="R11" s="26"/>
      <c r="S11" s="26"/>
      <c r="T11" s="26"/>
      <c r="U11" s="26"/>
      <c r="V11" s="26"/>
      <c r="W11" s="26"/>
      <c r="X11" s="26"/>
      <c r="Y11" s="26"/>
      <c r="Z11" s="26"/>
      <c r="AA11" s="26"/>
      <c r="AB11" s="26"/>
      <c r="AC11" s="26"/>
      <c r="AD11" s="26"/>
      <c r="AE11" s="26"/>
      <c r="AF11" s="26"/>
      <c r="AG11" s="26"/>
      <c r="AH11" s="26"/>
      <c r="AI11" s="26"/>
      <c r="AJ11" s="26"/>
      <c r="AK11" s="26"/>
      <c r="AL11" s="26"/>
      <c r="AM11" s="26"/>
      <c r="AN11" s="26"/>
      <c r="AO11" s="26"/>
      <c r="AP11" s="26"/>
      <c r="AQ11" s="26"/>
      <c r="AR11" s="26"/>
      <c r="AS11" s="26"/>
      <c r="AT11" s="26"/>
      <c r="AU11" s="26"/>
      <c r="AV11" s="26"/>
      <c r="AW11" s="26"/>
      <c r="AX11" s="26"/>
      <c r="AY11" s="26"/>
      <c r="AZ11" s="26"/>
      <c r="BA11" s="26"/>
      <c r="BB11" s="26"/>
      <c r="BC11" s="26"/>
      <c r="BD11" s="26"/>
      <c r="BE11" s="26"/>
      <c r="BF11" s="26"/>
      <c r="BG11" s="26"/>
      <c r="BH11" s="26"/>
      <c r="BI11" s="26"/>
      <c r="BJ11" s="26"/>
      <c r="BK11" s="26"/>
      <c r="BL11" s="26"/>
      <c r="BM11" s="26"/>
      <c r="BN11" s="26"/>
    </row>
    <row r="12" spans="1:68" ht="15">
      <c r="A12" s="37"/>
      <c r="B12" s="26"/>
      <c r="C12" s="38"/>
      <c r="D12" s="26"/>
      <c r="E12" s="26"/>
      <c r="F12" s="26"/>
      <c r="G12" s="26"/>
      <c r="H12" s="26"/>
      <c r="I12" s="26"/>
      <c r="J12" s="26"/>
      <c r="K12" s="26"/>
      <c r="L12" s="26"/>
      <c r="M12" s="39"/>
      <c r="N12" s="26"/>
      <c r="O12" s="26"/>
      <c r="P12" s="26"/>
      <c r="Q12" s="26"/>
      <c r="R12" s="26"/>
      <c r="S12" s="26"/>
      <c r="T12" s="26"/>
      <c r="U12" s="26"/>
      <c r="V12" s="26"/>
      <c r="W12" s="26"/>
      <c r="X12" s="26"/>
      <c r="Y12" s="26"/>
      <c r="Z12" s="26"/>
      <c r="AA12" s="26"/>
      <c r="AB12" s="26"/>
      <c r="AC12" s="26"/>
      <c r="AD12" s="26"/>
      <c r="AE12" s="26"/>
      <c r="AF12" s="26"/>
      <c r="AG12" s="26"/>
      <c r="AH12" s="26"/>
      <c r="AI12" s="26"/>
      <c r="AJ12" s="26"/>
      <c r="AK12" s="26"/>
      <c r="AL12" s="26"/>
      <c r="AM12" s="26"/>
      <c r="AN12" s="26"/>
      <c r="AO12" s="26"/>
      <c r="AP12" s="26"/>
      <c r="AQ12" s="26"/>
      <c r="AR12" s="26"/>
      <c r="AS12" s="26"/>
      <c r="AT12" s="26"/>
      <c r="AU12" s="26"/>
      <c r="AV12" s="26"/>
      <c r="AW12" s="26"/>
      <c r="AX12" s="26"/>
      <c r="AY12" s="26"/>
      <c r="AZ12" s="26"/>
      <c r="BA12" s="26"/>
      <c r="BB12" s="26"/>
      <c r="BC12" s="26"/>
      <c r="BD12" s="26"/>
      <c r="BE12" s="26"/>
      <c r="BF12" s="26"/>
      <c r="BG12" s="26"/>
      <c r="BH12" s="26"/>
      <c r="BI12" s="26"/>
      <c r="BJ12" s="26"/>
      <c r="BK12" s="26"/>
      <c r="BL12" s="26"/>
      <c r="BM12" s="26"/>
      <c r="BN12" s="26"/>
    </row>
    <row r="13" spans="1:68" ht="16.5">
      <c r="A13" s="29" t="s">
        <v>129</v>
      </c>
      <c r="B13" s="40" t="s">
        <v>130</v>
      </c>
      <c r="C13" s="30"/>
      <c r="D13" s="30"/>
      <c r="E13" s="30"/>
      <c r="F13" s="30"/>
      <c r="G13" s="30"/>
      <c r="H13" s="30"/>
      <c r="I13" s="30"/>
      <c r="J13" s="30"/>
      <c r="K13" s="30"/>
      <c r="L13" s="30"/>
      <c r="M13" s="30"/>
      <c r="N13" s="30"/>
      <c r="O13" s="30"/>
      <c r="P13" s="30"/>
      <c r="Q13" s="30"/>
      <c r="R13" s="30"/>
      <c r="S13" s="30"/>
      <c r="T13" s="30"/>
      <c r="U13" s="41"/>
      <c r="V13" s="41"/>
      <c r="W13" s="41"/>
      <c r="X13" s="41"/>
      <c r="Y13" s="41"/>
      <c r="Z13" s="41"/>
      <c r="AA13" s="41"/>
      <c r="AB13" s="41"/>
      <c r="AC13" s="41"/>
      <c r="AD13" s="41"/>
      <c r="AE13" s="41"/>
      <c r="AF13" s="41"/>
      <c r="AG13" s="41"/>
      <c r="AH13" s="41"/>
      <c r="AI13" s="41"/>
      <c r="AJ13" s="41"/>
      <c r="AK13" s="41"/>
      <c r="AL13" s="41"/>
      <c r="AM13" s="41"/>
      <c r="AN13" s="41"/>
      <c r="AO13" s="41"/>
      <c r="AP13" s="41"/>
      <c r="AQ13" s="41"/>
      <c r="AR13" s="41"/>
      <c r="AS13" s="41"/>
      <c r="AT13" s="41"/>
      <c r="AU13" s="41"/>
      <c r="AV13" s="41"/>
      <c r="AW13" s="41"/>
      <c r="AX13" s="41"/>
      <c r="AY13" s="41"/>
      <c r="AZ13" s="41"/>
      <c r="BA13" s="41"/>
      <c r="BB13" s="41"/>
      <c r="BC13" s="41"/>
      <c r="BD13" s="41"/>
      <c r="BE13" s="41"/>
      <c r="BF13" s="41"/>
      <c r="BG13" s="41"/>
      <c r="BH13" s="41"/>
      <c r="BI13" s="41"/>
      <c r="BJ13" s="41"/>
      <c r="BK13" s="41"/>
      <c r="BL13" s="41"/>
      <c r="BM13" s="41"/>
      <c r="BN13" s="41"/>
    </row>
    <row r="14" spans="1:68" ht="15">
      <c r="A14" s="42"/>
      <c r="B14" s="10"/>
      <c r="C14" s="10"/>
      <c r="D14" s="10"/>
      <c r="E14" s="10"/>
      <c r="F14" s="10"/>
      <c r="G14" s="10"/>
      <c r="H14" s="10"/>
      <c r="I14" s="10"/>
      <c r="J14" s="10"/>
      <c r="K14" s="10"/>
      <c r="L14" s="10"/>
      <c r="M14" s="10"/>
      <c r="N14" s="10"/>
      <c r="O14" s="10"/>
      <c r="P14" s="10"/>
      <c r="Q14" s="10"/>
      <c r="R14" s="10"/>
      <c r="S14" s="10"/>
      <c r="T14" s="10"/>
      <c r="U14" s="43"/>
      <c r="V14" s="43"/>
      <c r="W14" s="43"/>
      <c r="X14" s="43"/>
      <c r="Y14" s="43"/>
      <c r="Z14" s="43"/>
      <c r="AA14" s="43"/>
      <c r="AB14" s="43"/>
      <c r="AC14" s="43"/>
      <c r="AD14" s="43"/>
      <c r="AE14" s="43"/>
      <c r="AF14" s="43"/>
      <c r="AG14" s="43"/>
      <c r="AH14" s="43"/>
      <c r="AI14" s="43"/>
      <c r="AJ14" s="43"/>
      <c r="AK14" s="43"/>
      <c r="AL14" s="43"/>
      <c r="AM14" s="43"/>
      <c r="AN14" s="43"/>
      <c r="AO14" s="43"/>
      <c r="AP14" s="43"/>
      <c r="AQ14" s="43"/>
      <c r="AR14" s="43"/>
      <c r="AS14" s="43"/>
      <c r="AT14" s="43"/>
      <c r="AU14" s="43"/>
      <c r="AV14" s="43"/>
      <c r="AW14" s="43"/>
      <c r="AX14" s="43"/>
      <c r="AY14" s="43"/>
      <c r="AZ14" s="43"/>
      <c r="BA14" s="43"/>
      <c r="BB14" s="43"/>
      <c r="BC14" s="43"/>
      <c r="BD14" s="43"/>
      <c r="BE14" s="43"/>
      <c r="BF14" s="43"/>
      <c r="BG14" s="43"/>
      <c r="BH14" s="43"/>
      <c r="BI14" s="43"/>
      <c r="BJ14" s="43"/>
      <c r="BK14" s="43"/>
      <c r="BL14" s="43"/>
      <c r="BM14" s="43"/>
      <c r="BN14" s="43"/>
    </row>
    <row r="15" spans="1:68">
      <c r="A15" s="44" t="s">
        <v>131</v>
      </c>
      <c r="B15" s="45"/>
      <c r="C15" s="45"/>
      <c r="D15" s="45"/>
      <c r="E15" s="45"/>
      <c r="F15" s="10"/>
      <c r="G15" s="10"/>
      <c r="H15" s="10"/>
      <c r="I15" s="10"/>
      <c r="J15" s="10"/>
      <c r="K15" s="10"/>
      <c r="L15" s="10"/>
      <c r="M15" s="10"/>
      <c r="N15" s="10"/>
      <c r="O15" s="10"/>
      <c r="P15" s="10"/>
      <c r="Q15" s="10"/>
      <c r="R15" s="10"/>
      <c r="S15" s="10"/>
      <c r="T15" s="10"/>
      <c r="U15" s="43"/>
      <c r="V15" s="43"/>
      <c r="W15" s="43"/>
      <c r="X15" s="43"/>
      <c r="Y15" s="43"/>
      <c r="Z15" s="43"/>
      <c r="AA15" s="43"/>
      <c r="AB15" s="43"/>
      <c r="AC15" s="43"/>
      <c r="AD15" s="43"/>
      <c r="AE15" s="43"/>
      <c r="AF15" s="43"/>
      <c r="AG15" s="43"/>
      <c r="AH15" s="43"/>
      <c r="AI15" s="43"/>
      <c r="AJ15" s="43"/>
      <c r="AK15" s="43"/>
      <c r="AL15" s="43"/>
      <c r="AM15" s="43"/>
      <c r="AN15" s="43"/>
      <c r="AO15" s="43"/>
      <c r="AP15" s="43"/>
      <c r="AQ15" s="43"/>
      <c r="AR15" s="43"/>
      <c r="AS15" s="43"/>
      <c r="AT15" s="43"/>
      <c r="AU15" s="43"/>
      <c r="AV15" s="43"/>
      <c r="AW15" s="43"/>
      <c r="AX15" s="43"/>
      <c r="AY15" s="43"/>
      <c r="AZ15" s="43"/>
      <c r="BA15" s="43"/>
      <c r="BB15" s="43"/>
      <c r="BC15" s="43"/>
      <c r="BD15" s="43"/>
      <c r="BE15" s="43"/>
      <c r="BF15" s="43"/>
      <c r="BG15" s="43"/>
      <c r="BH15" s="43"/>
      <c r="BI15" s="43"/>
      <c r="BJ15" s="43"/>
      <c r="BK15" s="43"/>
      <c r="BL15" s="43"/>
      <c r="BM15" s="43"/>
      <c r="BN15" s="43"/>
    </row>
    <row r="16" spans="1:68">
      <c r="A16" s="44" t="s">
        <v>132</v>
      </c>
      <c r="B16" s="45"/>
      <c r="C16" s="45"/>
      <c r="D16" s="45"/>
      <c r="E16" s="45"/>
      <c r="F16" s="10"/>
      <c r="G16" s="10"/>
      <c r="H16" s="10"/>
      <c r="I16" s="10"/>
      <c r="J16" s="10"/>
      <c r="K16" s="10"/>
      <c r="L16" s="10"/>
      <c r="M16" s="10"/>
      <c r="N16" s="10"/>
      <c r="O16" s="10"/>
      <c r="P16" s="10"/>
      <c r="Q16" s="10"/>
      <c r="R16" s="10"/>
      <c r="S16" s="10"/>
      <c r="T16" s="10"/>
      <c r="U16" s="43"/>
      <c r="V16" s="43"/>
      <c r="W16" s="43"/>
      <c r="X16" s="43"/>
      <c r="Y16" s="43"/>
      <c r="Z16" s="43"/>
      <c r="AA16" s="43"/>
      <c r="AB16" s="43"/>
      <c r="AC16" s="43"/>
      <c r="AD16" s="43"/>
      <c r="AE16" s="43"/>
      <c r="AF16" s="43"/>
      <c r="AG16" s="43"/>
      <c r="AH16" s="43"/>
      <c r="AI16" s="43"/>
      <c r="AJ16" s="43"/>
      <c r="AK16" s="43"/>
      <c r="AL16" s="43"/>
      <c r="AM16" s="43"/>
      <c r="AN16" s="43"/>
      <c r="AO16" s="43"/>
      <c r="AP16" s="43"/>
      <c r="AQ16" s="43"/>
      <c r="AR16" s="43"/>
      <c r="AS16" s="43"/>
      <c r="AT16" s="43"/>
      <c r="AU16" s="43"/>
      <c r="AV16" s="43"/>
      <c r="AW16" s="43"/>
      <c r="AX16" s="43"/>
      <c r="AY16" s="43"/>
      <c r="AZ16" s="43"/>
      <c r="BA16" s="43"/>
      <c r="BB16" s="43"/>
      <c r="BC16" s="43"/>
      <c r="BD16" s="43"/>
      <c r="BE16" s="43"/>
      <c r="BF16" s="43"/>
      <c r="BG16" s="43"/>
      <c r="BH16" s="43"/>
      <c r="BI16" s="43"/>
      <c r="BJ16" s="43"/>
      <c r="BK16" s="43"/>
      <c r="BL16" s="43"/>
      <c r="BM16" s="43"/>
      <c r="BN16" s="43"/>
    </row>
    <row r="17" spans="1:66" ht="15">
      <c r="A17" s="46"/>
      <c r="C17" s="42"/>
      <c r="D17" s="10"/>
      <c r="E17" s="10"/>
      <c r="F17" s="10"/>
      <c r="M17" s="47"/>
      <c r="U17" s="48"/>
      <c r="V17" s="48"/>
      <c r="W17" s="48"/>
      <c r="X17" s="48"/>
      <c r="Y17" s="48"/>
      <c r="Z17" s="48"/>
      <c r="AA17" s="48"/>
      <c r="AB17" s="48"/>
      <c r="AC17" s="48"/>
      <c r="AD17" s="48"/>
      <c r="AE17" s="48"/>
      <c r="AF17" s="48"/>
      <c r="AG17" s="48"/>
      <c r="AH17" s="48"/>
      <c r="AI17" s="48"/>
      <c r="AJ17" s="48"/>
      <c r="AK17" s="48"/>
      <c r="AL17" s="48"/>
      <c r="AM17" s="48"/>
      <c r="AN17" s="48"/>
      <c r="AO17" s="48"/>
      <c r="AP17" s="48"/>
      <c r="AQ17" s="48"/>
      <c r="AR17" s="48"/>
      <c r="AS17" s="48"/>
      <c r="AT17" s="48"/>
      <c r="AU17" s="48"/>
      <c r="AV17" s="48"/>
      <c r="AW17" s="48"/>
      <c r="AX17" s="48"/>
      <c r="AY17" s="48"/>
      <c r="AZ17" s="48"/>
      <c r="BA17" s="48"/>
      <c r="BB17" s="48"/>
      <c r="BC17" s="48"/>
      <c r="BD17" s="48"/>
      <c r="BE17" s="48"/>
      <c r="BF17" s="48"/>
      <c r="BG17" s="48"/>
      <c r="BH17" s="48"/>
      <c r="BI17" s="48"/>
      <c r="BJ17" s="48"/>
      <c r="BK17" s="48"/>
      <c r="BL17" s="48"/>
      <c r="BM17" s="48"/>
      <c r="BN17" s="48"/>
    </row>
    <row r="18" spans="1:66" ht="14.45" customHeight="1">
      <c r="A18" s="49" t="s">
        <v>133</v>
      </c>
      <c r="B18" s="50">
        <v>2024</v>
      </c>
      <c r="C18" s="254" t="s">
        <v>134</v>
      </c>
      <c r="D18" s="255"/>
      <c r="E18" s="255"/>
      <c r="F18" s="255"/>
      <c r="G18" s="255"/>
      <c r="H18" s="255"/>
      <c r="I18" s="255"/>
      <c r="U18" s="51"/>
      <c r="V18" s="51"/>
      <c r="W18" s="51"/>
      <c r="X18" s="51"/>
      <c r="Y18" s="51"/>
      <c r="Z18" s="51"/>
      <c r="AA18" s="51"/>
      <c r="AB18" s="51"/>
      <c r="AC18" s="51"/>
      <c r="AD18" s="51"/>
      <c r="AE18" s="51"/>
      <c r="AF18" s="51"/>
      <c r="AG18" s="51"/>
      <c r="AH18" s="51"/>
      <c r="AI18" s="51"/>
      <c r="AJ18" s="51"/>
      <c r="AK18" s="51"/>
      <c r="AL18" s="51"/>
      <c r="AM18" s="51"/>
      <c r="AN18" s="51"/>
      <c r="AO18" s="51"/>
      <c r="AP18" s="51"/>
      <c r="AQ18" s="51"/>
      <c r="AR18" s="51"/>
      <c r="AS18" s="51"/>
      <c r="AT18" s="51"/>
      <c r="AU18" s="51"/>
      <c r="AV18" s="51"/>
      <c r="AW18" s="51"/>
      <c r="AX18" s="51"/>
      <c r="AY18" s="51"/>
      <c r="AZ18" s="51"/>
      <c r="BA18" s="51"/>
      <c r="BB18" s="51"/>
      <c r="BC18" s="51"/>
      <c r="BD18" s="51"/>
      <c r="BE18" s="51"/>
      <c r="BF18" s="51"/>
      <c r="BG18" s="51"/>
      <c r="BH18" s="51"/>
      <c r="BI18" s="51"/>
      <c r="BJ18" s="51"/>
      <c r="BK18" s="51"/>
      <c r="BL18" s="51"/>
      <c r="BM18" s="51"/>
      <c r="BN18" s="51"/>
    </row>
    <row r="19" spans="1:66" ht="15">
      <c r="A19" s="52" t="s">
        <v>135</v>
      </c>
      <c r="B19" s="50">
        <v>2024</v>
      </c>
      <c r="C19" s="254"/>
      <c r="D19" s="255"/>
      <c r="E19" s="255"/>
      <c r="F19" s="255"/>
      <c r="G19" s="255"/>
      <c r="H19" s="255"/>
      <c r="I19" s="255"/>
      <c r="U19" s="51"/>
      <c r="V19" s="51"/>
      <c r="W19" s="51"/>
      <c r="X19" s="51"/>
      <c r="Y19" s="51"/>
      <c r="Z19" s="51"/>
      <c r="AA19" s="51"/>
      <c r="AB19" s="51"/>
      <c r="AC19" s="51"/>
      <c r="AD19" s="51"/>
      <c r="AE19" s="51"/>
      <c r="AF19" s="51"/>
      <c r="AG19" s="51"/>
      <c r="AH19" s="51"/>
      <c r="AI19" s="51"/>
      <c r="AJ19" s="51"/>
      <c r="AK19" s="51"/>
      <c r="AL19" s="51"/>
      <c r="AM19" s="51"/>
      <c r="AN19" s="51"/>
      <c r="AO19" s="51"/>
      <c r="AP19" s="51"/>
      <c r="AQ19" s="51"/>
      <c r="AR19" s="51"/>
      <c r="AS19" s="51"/>
      <c r="AT19" s="51"/>
      <c r="AU19" s="51"/>
      <c r="AV19" s="51"/>
      <c r="AW19" s="51"/>
      <c r="AX19" s="51"/>
      <c r="AY19" s="51"/>
      <c r="AZ19" s="51"/>
      <c r="BA19" s="51"/>
      <c r="BB19" s="51"/>
      <c r="BC19" s="51"/>
      <c r="BD19" s="51"/>
      <c r="BE19" s="51"/>
      <c r="BF19" s="51"/>
      <c r="BG19" s="51"/>
      <c r="BH19" s="51"/>
      <c r="BI19" s="51"/>
      <c r="BJ19" s="51"/>
      <c r="BK19" s="51"/>
      <c r="BL19" s="51"/>
      <c r="BM19" s="51"/>
      <c r="BN19" s="51"/>
    </row>
    <row r="20" spans="1:66" ht="15">
      <c r="A20" s="52" t="s">
        <v>136</v>
      </c>
      <c r="B20" s="50">
        <v>2027</v>
      </c>
      <c r="C20" s="254"/>
      <c r="D20" s="255"/>
      <c r="E20" s="255"/>
      <c r="F20" s="255"/>
      <c r="G20" s="255"/>
      <c r="H20" s="255"/>
      <c r="I20" s="255"/>
      <c r="U20" s="51"/>
      <c r="V20" s="51"/>
      <c r="W20" s="51"/>
      <c r="X20" s="51"/>
      <c r="Y20" s="51"/>
      <c r="Z20" s="51"/>
      <c r="AA20" s="51"/>
      <c r="AB20" s="51"/>
      <c r="AC20" s="51"/>
      <c r="AD20" s="51"/>
      <c r="AE20" s="51"/>
      <c r="AF20" s="51"/>
      <c r="AG20" s="51"/>
      <c r="AH20" s="51"/>
      <c r="AI20" s="51"/>
      <c r="AJ20" s="51"/>
      <c r="AK20" s="51"/>
      <c r="AL20" s="51"/>
      <c r="AM20" s="51"/>
      <c r="AN20" s="51"/>
      <c r="AO20" s="51"/>
      <c r="AP20" s="51"/>
      <c r="AQ20" s="51"/>
      <c r="AR20" s="51"/>
      <c r="AS20" s="51"/>
      <c r="AT20" s="51"/>
      <c r="AU20" s="51"/>
      <c r="AV20" s="51"/>
      <c r="AW20" s="51"/>
      <c r="AX20" s="51"/>
      <c r="AY20" s="51"/>
      <c r="AZ20" s="51"/>
      <c r="BA20" s="51"/>
      <c r="BB20" s="51"/>
      <c r="BC20" s="51"/>
      <c r="BD20" s="51"/>
      <c r="BE20" s="51"/>
      <c r="BF20" s="51"/>
      <c r="BG20" s="51"/>
      <c r="BH20" s="51"/>
      <c r="BI20" s="51"/>
      <c r="BJ20" s="51"/>
      <c r="BK20" s="51"/>
      <c r="BL20" s="51"/>
      <c r="BM20" s="51"/>
      <c r="BN20" s="51"/>
    </row>
    <row r="21" spans="1:66" ht="15">
      <c r="A21" s="52" t="s">
        <v>137</v>
      </c>
      <c r="B21" s="50">
        <v>2028</v>
      </c>
      <c r="C21" s="254"/>
      <c r="D21" s="255"/>
      <c r="E21" s="255"/>
      <c r="F21" s="255"/>
      <c r="G21" s="255"/>
      <c r="H21" s="255"/>
      <c r="I21" s="255"/>
      <c r="U21" s="51"/>
      <c r="V21" s="51"/>
      <c r="W21" s="51"/>
      <c r="X21" s="51"/>
      <c r="Y21" s="51"/>
      <c r="Z21" s="51"/>
      <c r="AA21" s="51"/>
      <c r="AB21" s="51"/>
      <c r="AC21" s="51"/>
      <c r="AD21" s="51"/>
      <c r="AE21" s="51"/>
      <c r="AF21" s="51"/>
      <c r="AG21" s="51"/>
      <c r="AH21" s="51"/>
      <c r="AI21" s="51"/>
      <c r="AJ21" s="51"/>
      <c r="AK21" s="51"/>
      <c r="AL21" s="51"/>
      <c r="AM21" s="51"/>
      <c r="AN21" s="51"/>
      <c r="AO21" s="51"/>
      <c r="AP21" s="51"/>
      <c r="AQ21" s="51"/>
      <c r="AR21" s="51"/>
      <c r="AS21" s="51"/>
      <c r="AT21" s="51"/>
      <c r="AU21" s="51"/>
      <c r="AV21" s="51"/>
      <c r="AW21" s="51"/>
      <c r="AX21" s="51"/>
      <c r="AY21" s="51"/>
      <c r="AZ21" s="51"/>
      <c r="BA21" s="51"/>
      <c r="BB21" s="51"/>
      <c r="BC21" s="51"/>
      <c r="BD21" s="51"/>
      <c r="BE21" s="51"/>
      <c r="BF21" s="51"/>
      <c r="BG21" s="51"/>
      <c r="BH21" s="51"/>
      <c r="BI21" s="51"/>
      <c r="BJ21" s="51"/>
      <c r="BK21" s="51"/>
      <c r="BL21" s="51"/>
      <c r="BM21" s="51"/>
      <c r="BN21" s="51"/>
    </row>
    <row r="22" spans="1:66" ht="15">
      <c r="A22" s="52" t="s">
        <v>138</v>
      </c>
      <c r="B22" s="50">
        <v>2029</v>
      </c>
      <c r="C22" s="254"/>
      <c r="D22" s="255"/>
      <c r="E22" s="255"/>
      <c r="F22" s="255"/>
      <c r="G22" s="255"/>
      <c r="H22" s="255"/>
      <c r="I22" s="255"/>
      <c r="U22" s="51"/>
      <c r="V22" s="51"/>
      <c r="W22" s="51"/>
      <c r="X22" s="51"/>
      <c r="Y22" s="51"/>
      <c r="Z22" s="51"/>
      <c r="AA22" s="51"/>
      <c r="AB22" s="51"/>
      <c r="AC22" s="51"/>
      <c r="AD22" s="51"/>
      <c r="AE22" s="51"/>
      <c r="AF22" s="51"/>
      <c r="AG22" s="51"/>
      <c r="AH22" s="51"/>
      <c r="AI22" s="51"/>
      <c r="AJ22" s="51"/>
      <c r="AK22" s="51"/>
      <c r="AL22" s="51"/>
      <c r="AM22" s="51"/>
      <c r="AN22" s="51"/>
      <c r="AO22" s="51"/>
      <c r="AP22" s="51"/>
      <c r="AQ22" s="51"/>
      <c r="AR22" s="51"/>
      <c r="AS22" s="51"/>
      <c r="AT22" s="51"/>
      <c r="AU22" s="51"/>
      <c r="AV22" s="51"/>
      <c r="AW22" s="51"/>
      <c r="AX22" s="51"/>
      <c r="AY22" s="51"/>
      <c r="AZ22" s="51"/>
      <c r="BA22" s="51"/>
      <c r="BB22" s="51"/>
      <c r="BC22" s="51"/>
      <c r="BD22" s="51"/>
      <c r="BE22" s="51"/>
      <c r="BF22" s="51"/>
      <c r="BG22" s="51"/>
      <c r="BH22" s="51"/>
      <c r="BI22" s="51"/>
      <c r="BJ22" s="51"/>
      <c r="BK22" s="51"/>
      <c r="BL22" s="51"/>
      <c r="BM22" s="51"/>
      <c r="BN22" s="51"/>
    </row>
    <row r="23" spans="1:66" ht="15">
      <c r="A23" s="52" t="s">
        <v>139</v>
      </c>
      <c r="B23" s="50">
        <v>2030</v>
      </c>
      <c r="C23" s="254"/>
      <c r="D23" s="255"/>
      <c r="E23" s="255"/>
      <c r="F23" s="255"/>
      <c r="G23" s="255"/>
      <c r="H23" s="255"/>
      <c r="I23" s="255"/>
      <c r="U23" s="51"/>
      <c r="V23" s="51"/>
      <c r="W23" s="51"/>
      <c r="X23" s="51"/>
      <c r="Y23" s="51"/>
      <c r="Z23" s="51"/>
      <c r="AA23" s="51"/>
      <c r="AB23" s="51"/>
      <c r="AC23" s="51"/>
      <c r="AD23" s="51"/>
      <c r="AE23" s="51"/>
      <c r="AF23" s="51"/>
      <c r="AG23" s="51"/>
      <c r="AH23" s="51"/>
      <c r="AI23" s="51"/>
      <c r="AJ23" s="51"/>
      <c r="AK23" s="51"/>
      <c r="AL23" s="51"/>
      <c r="AM23" s="51"/>
      <c r="AN23" s="51"/>
      <c r="AO23" s="51"/>
      <c r="AP23" s="51"/>
      <c r="AQ23" s="51"/>
      <c r="AR23" s="51"/>
      <c r="AS23" s="51"/>
      <c r="AT23" s="51"/>
      <c r="AU23" s="51"/>
      <c r="AV23" s="51"/>
      <c r="AW23" s="51"/>
      <c r="AX23" s="51"/>
      <c r="AY23" s="51"/>
      <c r="AZ23" s="51"/>
      <c r="BA23" s="51"/>
      <c r="BB23" s="51"/>
      <c r="BC23" s="51"/>
      <c r="BD23" s="51"/>
      <c r="BE23" s="51"/>
      <c r="BF23" s="51"/>
      <c r="BG23" s="51"/>
      <c r="BH23" s="51"/>
      <c r="BI23" s="51"/>
      <c r="BJ23" s="51"/>
      <c r="BK23" s="51"/>
      <c r="BL23" s="51"/>
      <c r="BM23" s="51"/>
      <c r="BN23" s="51"/>
    </row>
    <row r="24" spans="1:66" ht="15">
      <c r="A24" s="52" t="s">
        <v>140</v>
      </c>
      <c r="B24" s="50">
        <v>2085</v>
      </c>
      <c r="C24" s="254"/>
      <c r="D24" s="255"/>
      <c r="E24" s="255"/>
      <c r="F24" s="255"/>
      <c r="G24" s="255"/>
      <c r="H24" s="255"/>
      <c r="I24" s="255"/>
      <c r="U24" s="51"/>
      <c r="V24" s="51"/>
      <c r="W24" s="51"/>
      <c r="X24" s="51"/>
      <c r="Y24" s="51"/>
      <c r="Z24" s="51"/>
      <c r="AA24" s="51"/>
      <c r="AB24" s="51"/>
      <c r="AC24" s="51"/>
      <c r="AD24" s="51"/>
      <c r="AE24" s="51"/>
      <c r="AF24" s="51"/>
      <c r="AG24" s="51"/>
      <c r="AH24" s="51"/>
      <c r="AI24" s="51"/>
      <c r="AJ24" s="51"/>
      <c r="AK24" s="51"/>
      <c r="AL24" s="51"/>
      <c r="AM24" s="51"/>
      <c r="AN24" s="51"/>
      <c r="AO24" s="51"/>
      <c r="AP24" s="51"/>
      <c r="AQ24" s="51"/>
      <c r="AR24" s="51"/>
      <c r="AS24" s="51"/>
      <c r="AT24" s="51"/>
      <c r="AU24" s="51"/>
      <c r="AV24" s="51"/>
      <c r="AW24" s="51"/>
      <c r="AX24" s="51"/>
      <c r="AY24" s="51"/>
      <c r="AZ24" s="51"/>
      <c r="BA24" s="51"/>
      <c r="BB24" s="51"/>
      <c r="BC24" s="51"/>
      <c r="BD24" s="51"/>
      <c r="BE24" s="51"/>
      <c r="BF24" s="51"/>
      <c r="BG24" s="51"/>
      <c r="BH24" s="51"/>
      <c r="BI24" s="51"/>
      <c r="BJ24" s="51"/>
      <c r="BK24" s="51"/>
      <c r="BL24" s="51"/>
      <c r="BM24" s="51"/>
      <c r="BN24" s="51"/>
    </row>
    <row r="25" spans="1:66" ht="15">
      <c r="A25" s="52" t="s">
        <v>141</v>
      </c>
      <c r="B25" s="53"/>
      <c r="U25" s="51"/>
      <c r="V25" s="51"/>
      <c r="W25" s="51"/>
      <c r="X25" s="51"/>
      <c r="Y25" s="51"/>
      <c r="Z25" s="51"/>
      <c r="AA25" s="51"/>
      <c r="AB25" s="51"/>
      <c r="AC25" s="51"/>
      <c r="AD25" s="51"/>
      <c r="AE25" s="51"/>
      <c r="AF25" s="51"/>
      <c r="AG25" s="51"/>
      <c r="AH25" s="51"/>
      <c r="AI25" s="51"/>
      <c r="AJ25" s="51"/>
      <c r="AK25" s="51"/>
      <c r="AL25" s="51"/>
      <c r="AM25" s="51"/>
      <c r="AN25" s="51"/>
      <c r="AO25" s="51"/>
      <c r="AP25" s="51"/>
      <c r="AQ25" s="51"/>
      <c r="AR25" s="51"/>
      <c r="AS25" s="51"/>
      <c r="AT25" s="51"/>
      <c r="AU25" s="51"/>
      <c r="AV25" s="51"/>
      <c r="AW25" s="51"/>
      <c r="AX25" s="51"/>
      <c r="AY25" s="51"/>
      <c r="AZ25" s="51"/>
      <c r="BA25" s="51"/>
      <c r="BB25" s="51"/>
      <c r="BC25" s="51"/>
      <c r="BD25" s="51"/>
      <c r="BE25" s="51"/>
      <c r="BF25" s="51"/>
      <c r="BG25" s="51"/>
      <c r="BH25" s="51"/>
      <c r="BI25" s="51"/>
      <c r="BJ25" s="51"/>
      <c r="BK25" s="51"/>
      <c r="BL25" s="51"/>
      <c r="BM25" s="51"/>
      <c r="BN25" s="51"/>
    </row>
    <row r="26" spans="1:66" ht="14.45" customHeight="1">
      <c r="A26" s="54" t="s">
        <v>142</v>
      </c>
      <c r="B26" s="50">
        <v>10</v>
      </c>
      <c r="C26" s="256" t="s">
        <v>143</v>
      </c>
      <c r="D26" s="257"/>
      <c r="E26" s="257"/>
      <c r="F26" s="257"/>
      <c r="G26" s="257"/>
      <c r="H26" s="257"/>
      <c r="I26" s="257"/>
      <c r="U26" s="51"/>
      <c r="V26" s="51"/>
      <c r="W26" s="51"/>
      <c r="X26" s="51"/>
      <c r="Y26" s="51"/>
      <c r="Z26" s="51"/>
      <c r="AA26" s="51"/>
      <c r="AB26" s="51"/>
      <c r="AC26" s="51"/>
      <c r="AD26" s="51"/>
      <c r="AE26" s="51"/>
      <c r="AF26" s="51"/>
      <c r="AG26" s="51"/>
      <c r="AH26" s="51"/>
      <c r="AI26" s="51"/>
      <c r="AJ26" s="51"/>
      <c r="AK26" s="51"/>
      <c r="AL26" s="51"/>
      <c r="AM26" s="51"/>
      <c r="AN26" s="51"/>
      <c r="AO26" s="51"/>
      <c r="AP26" s="51"/>
      <c r="AQ26" s="51"/>
      <c r="AR26" s="51"/>
      <c r="AS26" s="51"/>
      <c r="AT26" s="51"/>
      <c r="AU26" s="51"/>
      <c r="AV26" s="51"/>
      <c r="AW26" s="51"/>
      <c r="AX26" s="51"/>
      <c r="AY26" s="51"/>
      <c r="AZ26" s="51"/>
      <c r="BA26" s="51"/>
      <c r="BB26" s="51"/>
      <c r="BC26" s="51"/>
      <c r="BD26" s="51"/>
      <c r="BE26" s="51"/>
      <c r="BF26" s="51"/>
      <c r="BG26" s="51"/>
      <c r="BH26" s="51"/>
      <c r="BI26" s="51"/>
      <c r="BJ26" s="51"/>
      <c r="BK26" s="51"/>
      <c r="BL26" s="51"/>
      <c r="BM26" s="51"/>
      <c r="BN26" s="51"/>
    </row>
    <row r="27" spans="1:66">
      <c r="A27" s="54" t="s">
        <v>144</v>
      </c>
      <c r="B27" s="50">
        <v>30</v>
      </c>
      <c r="C27" s="256"/>
      <c r="D27" s="257"/>
      <c r="E27" s="257"/>
      <c r="F27" s="257"/>
      <c r="G27" s="257"/>
      <c r="H27" s="257"/>
      <c r="I27" s="257"/>
      <c r="U27" s="51"/>
      <c r="V27" s="51"/>
      <c r="W27" s="51"/>
      <c r="X27" s="51"/>
      <c r="Y27" s="51"/>
      <c r="Z27" s="51"/>
      <c r="AA27" s="51"/>
      <c r="AB27" s="51"/>
      <c r="AC27" s="51"/>
      <c r="AD27" s="51"/>
      <c r="AE27" s="51"/>
      <c r="AF27" s="51"/>
      <c r="AG27" s="51"/>
      <c r="AH27" s="51"/>
      <c r="AI27" s="51"/>
      <c r="AJ27" s="51"/>
      <c r="AK27" s="51"/>
      <c r="AL27" s="51"/>
      <c r="AM27" s="51"/>
      <c r="AN27" s="51"/>
      <c r="AO27" s="51"/>
      <c r="AP27" s="51"/>
      <c r="AQ27" s="51"/>
      <c r="AR27" s="51"/>
      <c r="AS27" s="51"/>
      <c r="AT27" s="51"/>
      <c r="AU27" s="51"/>
      <c r="AV27" s="51"/>
      <c r="AW27" s="51"/>
      <c r="AX27" s="51"/>
      <c r="AY27" s="51"/>
      <c r="AZ27" s="51"/>
      <c r="BA27" s="51"/>
      <c r="BB27" s="51"/>
      <c r="BC27" s="51"/>
      <c r="BD27" s="51"/>
      <c r="BE27" s="51"/>
      <c r="BF27" s="51"/>
      <c r="BG27" s="51"/>
      <c r="BH27" s="51"/>
      <c r="BI27" s="51"/>
      <c r="BJ27" s="51"/>
      <c r="BK27" s="51"/>
      <c r="BL27" s="51"/>
      <c r="BM27" s="51"/>
      <c r="BN27" s="51"/>
    </row>
    <row r="28" spans="1:66" ht="15">
      <c r="A28" s="49" t="s">
        <v>145</v>
      </c>
      <c r="B28" s="55" t="s">
        <v>119</v>
      </c>
      <c r="C28" s="258" t="s">
        <v>146</v>
      </c>
      <c r="D28" s="259"/>
      <c r="E28" s="259"/>
      <c r="F28" s="259"/>
      <c r="G28" s="259"/>
      <c r="H28" s="259"/>
      <c r="I28" s="259"/>
      <c r="U28" s="51"/>
      <c r="V28" s="51"/>
      <c r="W28" s="51"/>
      <c r="X28" s="51"/>
      <c r="Y28" s="51"/>
      <c r="Z28" s="51"/>
      <c r="AA28" s="51"/>
      <c r="AB28" s="51"/>
      <c r="AC28" s="51"/>
      <c r="AD28" s="51"/>
      <c r="AE28" s="51"/>
      <c r="AF28" s="51"/>
      <c r="AG28" s="51"/>
      <c r="AH28" s="51"/>
      <c r="AI28" s="51"/>
      <c r="AJ28" s="51"/>
      <c r="AK28" s="51"/>
      <c r="AL28" s="51"/>
      <c r="AM28" s="51"/>
      <c r="AN28" s="51"/>
      <c r="AO28" s="51"/>
      <c r="AP28" s="51"/>
      <c r="AQ28" s="51"/>
      <c r="AR28" s="51"/>
      <c r="AS28" s="51"/>
      <c r="AT28" s="51"/>
      <c r="AU28" s="51"/>
      <c r="AV28" s="51"/>
      <c r="AW28" s="51"/>
      <c r="AX28" s="51"/>
      <c r="AY28" s="51"/>
      <c r="AZ28" s="51"/>
      <c r="BA28" s="51"/>
      <c r="BB28" s="51"/>
      <c r="BC28" s="51"/>
      <c r="BD28" s="51"/>
      <c r="BE28" s="51"/>
      <c r="BF28" s="51"/>
      <c r="BG28" s="51"/>
      <c r="BH28" s="51"/>
      <c r="BI28" s="51"/>
      <c r="BJ28" s="51"/>
      <c r="BK28" s="51"/>
      <c r="BL28" s="51"/>
      <c r="BM28" s="51"/>
      <c r="BN28" s="51"/>
    </row>
    <row r="29" spans="1:66" ht="14.45" customHeight="1">
      <c r="A29" s="56" t="s">
        <v>147</v>
      </c>
      <c r="B29" s="57"/>
      <c r="C29" s="256" t="s">
        <v>148</v>
      </c>
      <c r="D29" s="257"/>
      <c r="E29" s="257"/>
      <c r="F29" s="257"/>
      <c r="G29" s="257"/>
      <c r="H29" s="257"/>
      <c r="I29" s="257"/>
      <c r="U29" s="51"/>
      <c r="V29" s="51"/>
      <c r="W29" s="51"/>
      <c r="X29" s="51"/>
      <c r="Y29" s="51"/>
      <c r="Z29" s="51"/>
      <c r="AA29" s="51"/>
      <c r="AB29" s="51"/>
      <c r="AC29" s="51"/>
      <c r="AD29" s="51"/>
      <c r="AE29" s="51"/>
      <c r="AF29" s="51"/>
      <c r="AG29" s="51"/>
      <c r="AH29" s="51"/>
      <c r="AI29" s="51"/>
      <c r="AJ29" s="51"/>
      <c r="AK29" s="51"/>
      <c r="AL29" s="51"/>
      <c r="AM29" s="51"/>
      <c r="AN29" s="51"/>
      <c r="AO29" s="51"/>
      <c r="AP29" s="51"/>
      <c r="AQ29" s="51"/>
      <c r="AR29" s="51"/>
      <c r="AS29" s="51"/>
      <c r="AT29" s="51"/>
      <c r="AU29" s="51"/>
      <c r="AV29" s="51"/>
      <c r="AW29" s="51"/>
      <c r="AX29" s="51"/>
      <c r="AY29" s="51"/>
      <c r="AZ29" s="51"/>
      <c r="BA29" s="51"/>
      <c r="BB29" s="51"/>
      <c r="BC29" s="51"/>
      <c r="BD29" s="51"/>
      <c r="BE29" s="51"/>
      <c r="BF29" s="51"/>
      <c r="BG29" s="51"/>
      <c r="BH29" s="51"/>
      <c r="BI29" s="51"/>
      <c r="BJ29" s="51"/>
      <c r="BK29" s="51"/>
      <c r="BL29" s="51"/>
      <c r="BM29" s="51"/>
      <c r="BN29" s="51"/>
    </row>
    <row r="30" spans="1:66" ht="15">
      <c r="A30" s="56" t="s">
        <v>97</v>
      </c>
      <c r="B30" s="58"/>
      <c r="C30" s="256"/>
      <c r="D30" s="257"/>
      <c r="E30" s="257"/>
      <c r="F30" s="257"/>
      <c r="G30" s="257"/>
      <c r="H30" s="257"/>
      <c r="I30" s="257"/>
      <c r="U30" s="51"/>
      <c r="V30" s="51"/>
      <c r="W30" s="51"/>
      <c r="X30" s="51"/>
      <c r="Y30" s="51"/>
      <c r="Z30" s="51"/>
      <c r="AA30" s="51"/>
      <c r="AB30" s="51"/>
      <c r="AC30" s="51"/>
      <c r="AD30" s="51"/>
      <c r="AE30" s="51"/>
      <c r="AF30" s="51"/>
      <c r="AG30" s="51"/>
      <c r="AH30" s="51"/>
      <c r="AI30" s="51"/>
      <c r="AJ30" s="51"/>
      <c r="AK30" s="51"/>
      <c r="AL30" s="51"/>
      <c r="AM30" s="51"/>
      <c r="AN30" s="51"/>
      <c r="AO30" s="51"/>
      <c r="AP30" s="51"/>
      <c r="AQ30" s="51"/>
      <c r="AR30" s="51"/>
      <c r="AS30" s="51"/>
      <c r="AT30" s="51"/>
      <c r="AU30" s="51"/>
      <c r="AV30" s="51"/>
      <c r="AW30" s="51"/>
      <c r="AX30" s="51"/>
      <c r="AY30" s="51"/>
      <c r="AZ30" s="51"/>
      <c r="BA30" s="51"/>
      <c r="BB30" s="51"/>
      <c r="BC30" s="51"/>
      <c r="BD30" s="51"/>
      <c r="BE30" s="51"/>
      <c r="BF30" s="51"/>
      <c r="BG30" s="51"/>
      <c r="BH30" s="51"/>
      <c r="BI30" s="51"/>
      <c r="BJ30" s="51"/>
      <c r="BK30" s="51"/>
      <c r="BL30" s="51"/>
      <c r="BM30" s="51"/>
      <c r="BN30" s="51"/>
    </row>
    <row r="31" spans="1:66" ht="15">
      <c r="A31" s="56"/>
      <c r="B31" s="57"/>
      <c r="C31" s="256"/>
      <c r="D31" s="257"/>
      <c r="E31" s="257"/>
      <c r="F31" s="257"/>
      <c r="G31" s="257"/>
      <c r="H31" s="257"/>
      <c r="I31" s="257"/>
      <c r="U31" s="51"/>
      <c r="V31" s="51"/>
      <c r="W31" s="51"/>
      <c r="X31" s="51"/>
      <c r="Y31" s="51"/>
      <c r="Z31" s="51"/>
      <c r="AA31" s="51"/>
      <c r="AB31" s="51"/>
      <c r="AC31" s="51"/>
      <c r="AD31" s="51"/>
      <c r="AE31" s="51"/>
      <c r="AF31" s="51"/>
      <c r="AG31" s="51"/>
      <c r="AH31" s="51"/>
      <c r="AI31" s="51"/>
      <c r="AJ31" s="51"/>
      <c r="AK31" s="51"/>
      <c r="AL31" s="51"/>
      <c r="AM31" s="51"/>
      <c r="AN31" s="51"/>
      <c r="AO31" s="51"/>
      <c r="AP31" s="51"/>
      <c r="AQ31" s="51"/>
      <c r="AR31" s="51"/>
      <c r="AS31" s="51"/>
      <c r="AT31" s="51"/>
      <c r="AU31" s="51"/>
      <c r="AV31" s="51"/>
      <c r="AW31" s="51"/>
      <c r="AX31" s="51"/>
      <c r="AY31" s="51"/>
      <c r="AZ31" s="51"/>
      <c r="BA31" s="51"/>
      <c r="BB31" s="51"/>
      <c r="BC31" s="51"/>
      <c r="BD31" s="51"/>
      <c r="BE31" s="51"/>
      <c r="BF31" s="51"/>
      <c r="BG31" s="51"/>
      <c r="BH31" s="51"/>
      <c r="BI31" s="51"/>
      <c r="BJ31" s="51"/>
      <c r="BK31" s="51"/>
      <c r="BL31" s="51"/>
      <c r="BM31" s="51"/>
      <c r="BN31" s="51"/>
    </row>
    <row r="32" spans="1:66" ht="15">
      <c r="A32" s="56"/>
      <c r="B32" s="57"/>
      <c r="C32" s="256"/>
      <c r="D32" s="257"/>
      <c r="E32" s="257"/>
      <c r="F32" s="257"/>
      <c r="G32" s="257"/>
      <c r="H32" s="257"/>
      <c r="I32" s="257"/>
      <c r="U32" s="51"/>
      <c r="V32" s="51"/>
      <c r="W32" s="51"/>
      <c r="X32" s="51"/>
      <c r="Y32" s="51"/>
      <c r="Z32" s="51"/>
      <c r="AA32" s="51"/>
      <c r="AB32" s="51"/>
      <c r="AC32" s="51"/>
      <c r="AD32" s="51"/>
      <c r="AE32" s="51"/>
      <c r="AF32" s="51"/>
      <c r="AG32" s="51"/>
      <c r="AH32" s="51"/>
      <c r="AI32" s="51"/>
      <c r="AJ32" s="51"/>
      <c r="AK32" s="51"/>
      <c r="AL32" s="51"/>
      <c r="AM32" s="51"/>
      <c r="AN32" s="51"/>
      <c r="AO32" s="51"/>
      <c r="AP32" s="51"/>
      <c r="AQ32" s="51"/>
      <c r="AR32" s="51"/>
      <c r="AS32" s="51"/>
      <c r="AT32" s="51"/>
      <c r="AU32" s="51"/>
      <c r="AV32" s="51"/>
      <c r="AW32" s="51"/>
      <c r="AX32" s="51"/>
      <c r="AY32" s="51"/>
      <c r="AZ32" s="51"/>
      <c r="BA32" s="51"/>
      <c r="BB32" s="51"/>
      <c r="BC32" s="51"/>
      <c r="BD32" s="51"/>
      <c r="BE32" s="51"/>
      <c r="BF32" s="51"/>
      <c r="BG32" s="51"/>
      <c r="BH32" s="51"/>
      <c r="BI32" s="51"/>
      <c r="BJ32" s="51"/>
      <c r="BK32" s="51"/>
      <c r="BL32" s="51"/>
      <c r="BM32" s="51"/>
      <c r="BN32" s="51"/>
    </row>
    <row r="33" spans="1:66">
      <c r="A33" s="6"/>
      <c r="B33" s="59"/>
      <c r="C33" s="35"/>
      <c r="U33" s="51"/>
      <c r="V33" s="51"/>
      <c r="W33" s="51"/>
      <c r="X33" s="51"/>
      <c r="Y33" s="51"/>
      <c r="Z33" s="51"/>
      <c r="AA33" s="51"/>
      <c r="AB33" s="51"/>
      <c r="AC33" s="51"/>
      <c r="AD33" s="51"/>
      <c r="AE33" s="51"/>
      <c r="AF33" s="51"/>
      <c r="AG33" s="51"/>
      <c r="AH33" s="51"/>
      <c r="AI33" s="51"/>
      <c r="AJ33" s="51"/>
      <c r="AK33" s="51"/>
      <c r="AL33" s="51"/>
      <c r="AM33" s="51"/>
      <c r="AN33" s="51"/>
      <c r="AO33" s="51"/>
      <c r="AP33" s="51"/>
      <c r="AQ33" s="51"/>
      <c r="AR33" s="51"/>
      <c r="AS33" s="51"/>
      <c r="AT33" s="51"/>
      <c r="AU33" s="51"/>
      <c r="AV33" s="51"/>
      <c r="AW33" s="51"/>
      <c r="AX33" s="51"/>
      <c r="AY33" s="51"/>
      <c r="AZ33" s="51"/>
      <c r="BA33" s="51"/>
      <c r="BB33" s="51"/>
      <c r="BC33" s="51"/>
      <c r="BD33" s="51"/>
      <c r="BE33" s="51"/>
      <c r="BF33" s="51"/>
      <c r="BG33" s="51"/>
      <c r="BH33" s="51"/>
      <c r="BI33" s="51"/>
      <c r="BJ33" s="51"/>
      <c r="BK33" s="51"/>
      <c r="BL33" s="51"/>
      <c r="BM33" s="51"/>
      <c r="BN33" s="51"/>
    </row>
    <row r="34" spans="1:66" ht="16.5">
      <c r="A34" s="29" t="s">
        <v>149</v>
      </c>
      <c r="B34" s="30"/>
      <c r="C34" s="30"/>
      <c r="D34" s="30"/>
      <c r="E34" s="30"/>
      <c r="F34" s="30"/>
      <c r="G34" s="30"/>
      <c r="H34" s="30"/>
      <c r="I34" s="30"/>
      <c r="J34" s="30"/>
      <c r="K34" s="30"/>
      <c r="L34" s="30"/>
      <c r="M34" s="30"/>
      <c r="N34" s="30"/>
      <c r="O34" s="30"/>
      <c r="P34" s="30"/>
      <c r="Q34" s="30"/>
      <c r="R34" s="30"/>
      <c r="S34" s="30"/>
      <c r="T34" s="30"/>
      <c r="U34" s="41"/>
      <c r="V34" s="41"/>
      <c r="W34" s="41"/>
      <c r="X34" s="41"/>
      <c r="Y34" s="41"/>
      <c r="Z34" s="41"/>
      <c r="AA34" s="41"/>
      <c r="AB34" s="41"/>
      <c r="AC34" s="41"/>
      <c r="AD34" s="41"/>
      <c r="AE34" s="41"/>
      <c r="AF34" s="41"/>
      <c r="AG34" s="41"/>
      <c r="AH34" s="41"/>
      <c r="AI34" s="41"/>
      <c r="AJ34" s="41"/>
      <c r="AK34" s="41"/>
      <c r="AL34" s="41"/>
      <c r="AM34" s="41"/>
      <c r="AN34" s="41"/>
      <c r="AO34" s="41"/>
      <c r="AP34" s="41"/>
      <c r="AQ34" s="41"/>
      <c r="AR34" s="41"/>
      <c r="AS34" s="41"/>
      <c r="AT34" s="41"/>
      <c r="AU34" s="41"/>
      <c r="AV34" s="41"/>
      <c r="AW34" s="41"/>
      <c r="AX34" s="41"/>
      <c r="AY34" s="41"/>
      <c r="AZ34" s="41"/>
      <c r="BA34" s="41"/>
      <c r="BB34" s="41"/>
      <c r="BC34" s="41"/>
      <c r="BD34" s="41"/>
      <c r="BE34" s="41"/>
      <c r="BF34" s="41"/>
      <c r="BG34" s="41"/>
      <c r="BH34" s="41"/>
      <c r="BI34" s="41"/>
      <c r="BJ34" s="41"/>
      <c r="BK34" s="41"/>
      <c r="BL34" s="41"/>
      <c r="BM34" s="41"/>
      <c r="BN34" s="41"/>
    </row>
    <row r="35" spans="1:66">
      <c r="U35" s="51"/>
      <c r="V35" s="51"/>
      <c r="W35" s="51"/>
      <c r="X35" s="51"/>
      <c r="Y35" s="51"/>
      <c r="Z35" s="51"/>
      <c r="AA35" s="51"/>
      <c r="AB35" s="51"/>
      <c r="AC35" s="51"/>
      <c r="AD35" s="51"/>
      <c r="AE35" s="51"/>
      <c r="AF35" s="51"/>
      <c r="AG35" s="51"/>
      <c r="AH35" s="51"/>
      <c r="AI35" s="51"/>
      <c r="AJ35" s="51"/>
      <c r="AK35" s="51"/>
      <c r="AL35" s="51"/>
      <c r="AM35" s="51"/>
      <c r="AN35" s="51"/>
      <c r="AO35" s="51"/>
      <c r="AP35" s="51"/>
      <c r="AQ35" s="51"/>
      <c r="AR35" s="51"/>
      <c r="AS35" s="51"/>
      <c r="AT35" s="51"/>
      <c r="AU35" s="51"/>
      <c r="AV35" s="51"/>
      <c r="AW35" s="51"/>
      <c r="AX35" s="51"/>
      <c r="AY35" s="51"/>
      <c r="AZ35" s="51"/>
      <c r="BA35" s="51"/>
      <c r="BB35" s="51"/>
      <c r="BC35" s="51"/>
      <c r="BD35" s="51"/>
      <c r="BE35" s="51"/>
      <c r="BF35" s="51"/>
      <c r="BG35" s="51"/>
      <c r="BH35" s="51"/>
      <c r="BI35" s="51"/>
      <c r="BJ35" s="51"/>
      <c r="BK35" s="51"/>
      <c r="BL35" s="51"/>
      <c r="BM35" s="51"/>
      <c r="BN35" s="51"/>
    </row>
    <row r="36" spans="1:66">
      <c r="A36" s="248" t="s">
        <v>150</v>
      </c>
      <c r="B36" s="249"/>
      <c r="C36" s="60" t="s">
        <v>151</v>
      </c>
      <c r="D36" s="61" t="s">
        <v>151</v>
      </c>
      <c r="E36" s="61" t="s">
        <v>151</v>
      </c>
      <c r="F36" s="61" t="s">
        <v>151</v>
      </c>
      <c r="G36" s="61" t="s">
        <v>119</v>
      </c>
      <c r="H36" s="61" t="s">
        <v>119</v>
      </c>
      <c r="I36" s="61" t="s">
        <v>119</v>
      </c>
      <c r="J36" s="61" t="s">
        <v>119</v>
      </c>
      <c r="K36" s="61" t="s">
        <v>119</v>
      </c>
      <c r="L36" s="61" t="s">
        <v>119</v>
      </c>
      <c r="M36" s="61" t="s">
        <v>119</v>
      </c>
      <c r="N36" s="61" t="s">
        <v>119</v>
      </c>
      <c r="O36" s="61" t="s">
        <v>119</v>
      </c>
      <c r="P36" s="61" t="s">
        <v>119</v>
      </c>
      <c r="Q36" s="61" t="s">
        <v>119</v>
      </c>
      <c r="R36" s="61" t="s">
        <v>119</v>
      </c>
      <c r="S36" s="61" t="s">
        <v>119</v>
      </c>
      <c r="T36" s="61" t="s">
        <v>119</v>
      </c>
      <c r="U36" s="61" t="s">
        <v>119</v>
      </c>
      <c r="V36" s="61" t="s">
        <v>119</v>
      </c>
      <c r="W36" s="61" t="s">
        <v>119</v>
      </c>
      <c r="X36" s="61" t="s">
        <v>119</v>
      </c>
      <c r="Y36" s="61" t="s">
        <v>119</v>
      </c>
      <c r="Z36" s="61" t="s">
        <v>119</v>
      </c>
      <c r="AA36" s="61" t="s">
        <v>119</v>
      </c>
      <c r="AB36" s="61" t="s">
        <v>119</v>
      </c>
      <c r="AC36" s="61" t="s">
        <v>119</v>
      </c>
      <c r="AD36" s="61" t="s">
        <v>119</v>
      </c>
      <c r="AE36" s="61" t="s">
        <v>119</v>
      </c>
      <c r="AF36" s="61" t="s">
        <v>119</v>
      </c>
      <c r="AG36" s="61" t="s">
        <v>119</v>
      </c>
      <c r="AH36" s="61" t="s">
        <v>119</v>
      </c>
      <c r="AI36" s="61" t="s">
        <v>119</v>
      </c>
      <c r="AJ36" s="61" t="s">
        <v>119</v>
      </c>
      <c r="AK36" s="61" t="s">
        <v>119</v>
      </c>
      <c r="AL36" s="61" t="s">
        <v>119</v>
      </c>
      <c r="AM36" s="61" t="s">
        <v>119</v>
      </c>
      <c r="AN36" s="61" t="s">
        <v>119</v>
      </c>
      <c r="AO36" s="61" t="s">
        <v>119</v>
      </c>
      <c r="AP36" s="61" t="s">
        <v>119</v>
      </c>
      <c r="AQ36" s="61" t="s">
        <v>119</v>
      </c>
      <c r="AR36" s="61" t="s">
        <v>119</v>
      </c>
      <c r="AS36" s="61" t="s">
        <v>119</v>
      </c>
      <c r="AT36" s="61" t="s">
        <v>119</v>
      </c>
      <c r="AU36" s="61" t="s">
        <v>119</v>
      </c>
      <c r="AV36" s="61" t="s">
        <v>119</v>
      </c>
      <c r="AW36" s="61" t="s">
        <v>119</v>
      </c>
      <c r="AX36" s="61" t="s">
        <v>119</v>
      </c>
      <c r="AY36" s="61" t="s">
        <v>119</v>
      </c>
      <c r="AZ36" s="61" t="s">
        <v>119</v>
      </c>
      <c r="BA36" s="61" t="s">
        <v>119</v>
      </c>
      <c r="BB36" s="61" t="s">
        <v>119</v>
      </c>
      <c r="BC36" s="61" t="s">
        <v>119</v>
      </c>
      <c r="BD36" s="61" t="s">
        <v>119</v>
      </c>
      <c r="BE36" s="61" t="s">
        <v>119</v>
      </c>
      <c r="BF36" s="61" t="s">
        <v>119</v>
      </c>
      <c r="BG36" s="61" t="s">
        <v>119</v>
      </c>
      <c r="BH36" s="61" t="s">
        <v>119</v>
      </c>
      <c r="BI36" s="61" t="s">
        <v>119</v>
      </c>
      <c r="BJ36" s="61" t="s">
        <v>119</v>
      </c>
      <c r="BK36" s="61" t="s">
        <v>119</v>
      </c>
      <c r="BL36" s="61" t="s">
        <v>119</v>
      </c>
      <c r="BM36" s="61" t="s">
        <v>119</v>
      </c>
      <c r="BN36" s="61" t="s">
        <v>119</v>
      </c>
    </row>
    <row r="37" spans="1:66">
      <c r="A37" s="250"/>
      <c r="B37" s="251"/>
      <c r="C37" s="62" t="s">
        <v>119</v>
      </c>
      <c r="D37" s="61" t="s">
        <v>119</v>
      </c>
      <c r="E37" s="61" t="s">
        <v>119</v>
      </c>
      <c r="F37" s="61" t="s">
        <v>119</v>
      </c>
      <c r="G37" s="61" t="s">
        <v>152</v>
      </c>
      <c r="H37" s="61" t="s">
        <v>152</v>
      </c>
      <c r="I37" s="61" t="s">
        <v>119</v>
      </c>
      <c r="J37" s="61" t="s">
        <v>119</v>
      </c>
      <c r="K37" s="61" t="s">
        <v>119</v>
      </c>
      <c r="L37" s="61" t="s">
        <v>119</v>
      </c>
      <c r="M37" s="61" t="s">
        <v>119</v>
      </c>
      <c r="N37" s="61" t="s">
        <v>119</v>
      </c>
      <c r="O37" s="61" t="s">
        <v>119</v>
      </c>
      <c r="P37" s="61" t="s">
        <v>119</v>
      </c>
      <c r="Q37" s="61" t="s">
        <v>119</v>
      </c>
      <c r="R37" s="61" t="s">
        <v>119</v>
      </c>
      <c r="S37" s="61" t="s">
        <v>119</v>
      </c>
      <c r="T37" s="61" t="s">
        <v>119</v>
      </c>
      <c r="U37" s="61" t="s">
        <v>119</v>
      </c>
      <c r="V37" s="61" t="s">
        <v>119</v>
      </c>
      <c r="W37" s="61" t="s">
        <v>119</v>
      </c>
      <c r="X37" s="61" t="s">
        <v>119</v>
      </c>
      <c r="Y37" s="61" t="s">
        <v>119</v>
      </c>
      <c r="Z37" s="61" t="s">
        <v>119</v>
      </c>
      <c r="AA37" s="61" t="s">
        <v>119</v>
      </c>
      <c r="AB37" s="61" t="s">
        <v>119</v>
      </c>
      <c r="AC37" s="61" t="s">
        <v>119</v>
      </c>
      <c r="AD37" s="61" t="s">
        <v>119</v>
      </c>
      <c r="AE37" s="61" t="s">
        <v>119</v>
      </c>
      <c r="AF37" s="61" t="s">
        <v>119</v>
      </c>
      <c r="AG37" s="61" t="s">
        <v>119</v>
      </c>
      <c r="AH37" s="61" t="s">
        <v>119</v>
      </c>
      <c r="AI37" s="61" t="s">
        <v>119</v>
      </c>
      <c r="AJ37" s="61" t="s">
        <v>119</v>
      </c>
      <c r="AK37" s="61" t="s">
        <v>119</v>
      </c>
      <c r="AL37" s="61" t="s">
        <v>119</v>
      </c>
      <c r="AM37" s="61" t="s">
        <v>119</v>
      </c>
      <c r="AN37" s="61" t="s">
        <v>119</v>
      </c>
      <c r="AO37" s="61" t="s">
        <v>119</v>
      </c>
      <c r="AP37" s="61" t="s">
        <v>119</v>
      </c>
      <c r="AQ37" s="61" t="s">
        <v>119</v>
      </c>
      <c r="AR37" s="61" t="s">
        <v>119</v>
      </c>
      <c r="AS37" s="61" t="s">
        <v>119</v>
      </c>
      <c r="AT37" s="61" t="s">
        <v>119</v>
      </c>
      <c r="AU37" s="61" t="s">
        <v>119</v>
      </c>
      <c r="AV37" s="61" t="s">
        <v>119</v>
      </c>
      <c r="AW37" s="61" t="s">
        <v>119</v>
      </c>
      <c r="AX37" s="61" t="s">
        <v>119</v>
      </c>
      <c r="AY37" s="61" t="s">
        <v>119</v>
      </c>
      <c r="AZ37" s="61" t="s">
        <v>119</v>
      </c>
      <c r="BA37" s="61" t="s">
        <v>119</v>
      </c>
      <c r="BB37" s="61" t="s">
        <v>119</v>
      </c>
      <c r="BC37" s="61" t="s">
        <v>119</v>
      </c>
      <c r="BD37" s="61" t="s">
        <v>119</v>
      </c>
      <c r="BE37" s="61" t="s">
        <v>119</v>
      </c>
      <c r="BF37" s="61" t="s">
        <v>119</v>
      </c>
      <c r="BG37" s="61" t="s">
        <v>119</v>
      </c>
      <c r="BH37" s="61" t="s">
        <v>119</v>
      </c>
      <c r="BI37" s="61" t="s">
        <v>119</v>
      </c>
      <c r="BJ37" s="61" t="s">
        <v>119</v>
      </c>
      <c r="BK37" s="61" t="s">
        <v>119</v>
      </c>
      <c r="BL37" s="61" t="s">
        <v>119</v>
      </c>
      <c r="BM37" s="61" t="s">
        <v>119</v>
      </c>
      <c r="BN37" s="61" t="s">
        <v>119</v>
      </c>
    </row>
    <row r="38" spans="1:66">
      <c r="A38" s="252"/>
      <c r="B38" s="253"/>
      <c r="C38" s="60" t="s">
        <v>119</v>
      </c>
      <c r="D38" s="61" t="s">
        <v>119</v>
      </c>
      <c r="E38" s="61" t="s">
        <v>119</v>
      </c>
      <c r="F38" s="61" t="s">
        <v>119</v>
      </c>
      <c r="G38" s="61" t="s">
        <v>119</v>
      </c>
      <c r="H38" s="61" t="s">
        <v>119</v>
      </c>
      <c r="I38" s="61" t="s">
        <v>153</v>
      </c>
      <c r="J38" s="61" t="s">
        <v>153</v>
      </c>
      <c r="K38" s="61" t="s">
        <v>153</v>
      </c>
      <c r="L38" s="61" t="s">
        <v>153</v>
      </c>
      <c r="M38" s="61" t="s">
        <v>153</v>
      </c>
      <c r="N38" s="61" t="s">
        <v>153</v>
      </c>
      <c r="O38" s="61" t="s">
        <v>153</v>
      </c>
      <c r="P38" s="61" t="s">
        <v>153</v>
      </c>
      <c r="Q38" s="61" t="s">
        <v>153</v>
      </c>
      <c r="R38" s="61" t="s">
        <v>153</v>
      </c>
      <c r="S38" s="61" t="s">
        <v>153</v>
      </c>
      <c r="T38" s="61" t="s">
        <v>153</v>
      </c>
      <c r="U38" s="61" t="s">
        <v>153</v>
      </c>
      <c r="V38" s="61" t="s">
        <v>153</v>
      </c>
      <c r="W38" s="61" t="s">
        <v>153</v>
      </c>
      <c r="X38" s="61" t="s">
        <v>153</v>
      </c>
      <c r="Y38" s="61" t="s">
        <v>153</v>
      </c>
      <c r="Z38" s="61" t="s">
        <v>153</v>
      </c>
      <c r="AA38" s="61" t="s">
        <v>153</v>
      </c>
      <c r="AB38" s="61" t="s">
        <v>153</v>
      </c>
      <c r="AC38" s="61" t="s">
        <v>153</v>
      </c>
      <c r="AD38" s="61" t="s">
        <v>153</v>
      </c>
      <c r="AE38" s="61" t="s">
        <v>153</v>
      </c>
      <c r="AF38" s="61" t="s">
        <v>153</v>
      </c>
      <c r="AG38" s="61" t="s">
        <v>153</v>
      </c>
      <c r="AH38" s="61" t="s">
        <v>153</v>
      </c>
      <c r="AI38" s="61" t="s">
        <v>153</v>
      </c>
      <c r="AJ38" s="61" t="s">
        <v>153</v>
      </c>
      <c r="AK38" s="61" t="s">
        <v>153</v>
      </c>
      <c r="AL38" s="61" t="s">
        <v>153</v>
      </c>
      <c r="AM38" s="61" t="s">
        <v>153</v>
      </c>
      <c r="AN38" s="61" t="s">
        <v>153</v>
      </c>
      <c r="AO38" s="61" t="s">
        <v>153</v>
      </c>
      <c r="AP38" s="61" t="s">
        <v>153</v>
      </c>
      <c r="AQ38" s="61" t="s">
        <v>153</v>
      </c>
      <c r="AR38" s="61" t="s">
        <v>153</v>
      </c>
      <c r="AS38" s="61" t="s">
        <v>153</v>
      </c>
      <c r="AT38" s="61" t="s">
        <v>153</v>
      </c>
      <c r="AU38" s="61" t="s">
        <v>153</v>
      </c>
      <c r="AV38" s="61" t="s">
        <v>153</v>
      </c>
      <c r="AW38" s="61" t="s">
        <v>153</v>
      </c>
      <c r="AX38" s="61" t="s">
        <v>153</v>
      </c>
      <c r="AY38" s="61" t="s">
        <v>153</v>
      </c>
      <c r="AZ38" s="61" t="s">
        <v>153</v>
      </c>
      <c r="BA38" s="61" t="s">
        <v>153</v>
      </c>
      <c r="BB38" s="61" t="s">
        <v>153</v>
      </c>
      <c r="BC38" s="61" t="s">
        <v>153</v>
      </c>
      <c r="BD38" s="61" t="s">
        <v>153</v>
      </c>
      <c r="BE38" s="61" t="s">
        <v>153</v>
      </c>
      <c r="BF38" s="61" t="s">
        <v>153</v>
      </c>
      <c r="BG38" s="61" t="s">
        <v>153</v>
      </c>
      <c r="BH38" s="61" t="s">
        <v>153</v>
      </c>
      <c r="BI38" s="61" t="s">
        <v>153</v>
      </c>
      <c r="BJ38" s="61" t="s">
        <v>153</v>
      </c>
      <c r="BK38" s="61" t="s">
        <v>153</v>
      </c>
      <c r="BL38" s="61" t="s">
        <v>153</v>
      </c>
      <c r="BM38" s="61" t="s">
        <v>119</v>
      </c>
      <c r="BN38" s="61" t="s">
        <v>119</v>
      </c>
    </row>
    <row r="39" spans="1:66" ht="15">
      <c r="A39" s="63"/>
      <c r="B39" s="64" t="s">
        <v>154</v>
      </c>
      <c r="C39" s="65">
        <v>2024</v>
      </c>
      <c r="D39" s="65">
        <v>2025</v>
      </c>
      <c r="E39" s="65">
        <v>2026</v>
      </c>
      <c r="F39" s="65">
        <v>2027</v>
      </c>
      <c r="G39" s="65">
        <v>2028</v>
      </c>
      <c r="H39" s="65">
        <v>2029</v>
      </c>
      <c r="I39" s="65">
        <v>2030</v>
      </c>
      <c r="J39" s="65">
        <v>2031</v>
      </c>
      <c r="K39" s="65">
        <v>2032</v>
      </c>
      <c r="L39" s="65">
        <v>2033</v>
      </c>
      <c r="M39" s="65">
        <v>2034</v>
      </c>
      <c r="N39" s="65">
        <v>2035</v>
      </c>
      <c r="O39" s="65">
        <v>2036</v>
      </c>
      <c r="P39" s="65">
        <v>2037</v>
      </c>
      <c r="Q39" s="65">
        <v>2038</v>
      </c>
      <c r="R39" s="65">
        <v>2039</v>
      </c>
      <c r="S39" s="65">
        <v>2040</v>
      </c>
      <c r="T39" s="65">
        <v>2041</v>
      </c>
      <c r="U39" s="65">
        <v>2042</v>
      </c>
      <c r="V39" s="65">
        <v>2043</v>
      </c>
      <c r="W39" s="65">
        <v>2044</v>
      </c>
      <c r="X39" s="65">
        <v>2045</v>
      </c>
      <c r="Y39" s="65">
        <v>2046</v>
      </c>
      <c r="Z39" s="65">
        <v>2047</v>
      </c>
      <c r="AA39" s="65">
        <v>2048</v>
      </c>
      <c r="AB39" s="65">
        <v>2049</v>
      </c>
      <c r="AC39" s="65">
        <v>2050</v>
      </c>
      <c r="AD39" s="65">
        <v>2051</v>
      </c>
      <c r="AE39" s="65">
        <v>2052</v>
      </c>
      <c r="AF39" s="65">
        <v>2053</v>
      </c>
      <c r="AG39" s="65">
        <v>2054</v>
      </c>
      <c r="AH39" s="65">
        <v>2055</v>
      </c>
      <c r="AI39" s="65">
        <v>2056</v>
      </c>
      <c r="AJ39" s="65">
        <v>2057</v>
      </c>
      <c r="AK39" s="65">
        <v>2058</v>
      </c>
      <c r="AL39" s="65">
        <v>2059</v>
      </c>
      <c r="AM39" s="65">
        <v>2060</v>
      </c>
      <c r="AN39" s="65">
        <v>2061</v>
      </c>
      <c r="AO39" s="65">
        <v>2062</v>
      </c>
      <c r="AP39" s="65">
        <v>2063</v>
      </c>
      <c r="AQ39" s="65">
        <v>2064</v>
      </c>
      <c r="AR39" s="65">
        <v>2065</v>
      </c>
      <c r="AS39" s="65">
        <v>2066</v>
      </c>
      <c r="AT39" s="65">
        <v>2067</v>
      </c>
      <c r="AU39" s="65">
        <v>2068</v>
      </c>
      <c r="AV39" s="65">
        <v>2069</v>
      </c>
      <c r="AW39" s="65">
        <v>2070</v>
      </c>
      <c r="AX39" s="65">
        <v>2071</v>
      </c>
      <c r="AY39" s="65">
        <v>2072</v>
      </c>
      <c r="AZ39" s="65">
        <v>2073</v>
      </c>
      <c r="BA39" s="65">
        <v>2074</v>
      </c>
      <c r="BB39" s="65">
        <v>2075</v>
      </c>
      <c r="BC39" s="65">
        <v>2076</v>
      </c>
      <c r="BD39" s="65">
        <v>2077</v>
      </c>
      <c r="BE39" s="65">
        <v>2078</v>
      </c>
      <c r="BF39" s="65">
        <v>2079</v>
      </c>
      <c r="BG39" s="65">
        <v>2080</v>
      </c>
      <c r="BH39" s="65">
        <v>2081</v>
      </c>
      <c r="BI39" s="65">
        <v>2082</v>
      </c>
      <c r="BJ39" s="65">
        <v>2083</v>
      </c>
      <c r="BK39" s="65">
        <v>2084</v>
      </c>
      <c r="BL39" s="65">
        <v>2085</v>
      </c>
      <c r="BM39" s="65" t="s">
        <v>119</v>
      </c>
      <c r="BN39" s="65" t="s">
        <v>119</v>
      </c>
    </row>
    <row r="40" spans="1:66" ht="15">
      <c r="A40" s="66"/>
      <c r="B40" s="43"/>
      <c r="C40" s="10"/>
      <c r="D40" s="10"/>
      <c r="E40" s="10"/>
      <c r="F40" s="10"/>
      <c r="G40" s="10"/>
      <c r="H40" s="10"/>
      <c r="I40" s="10"/>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c r="AR40" s="10"/>
      <c r="AS40" s="10"/>
      <c r="AT40" s="10"/>
      <c r="AU40" s="10"/>
      <c r="AV40" s="10"/>
      <c r="AW40" s="10"/>
      <c r="AX40" s="10"/>
      <c r="AY40" s="10"/>
      <c r="AZ40" s="10"/>
      <c r="BA40" s="10"/>
      <c r="BB40" s="10"/>
      <c r="BC40" s="10"/>
      <c r="BD40" s="10"/>
      <c r="BE40" s="10"/>
      <c r="BF40" s="10"/>
      <c r="BG40" s="10"/>
      <c r="BH40" s="10"/>
      <c r="BI40" s="10"/>
      <c r="BJ40" s="10"/>
      <c r="BK40" s="10"/>
      <c r="BL40" s="10"/>
      <c r="BM40" s="10"/>
      <c r="BN40" s="10"/>
    </row>
    <row r="41" spans="1:66" ht="15">
      <c r="A41" s="67" t="s">
        <v>155</v>
      </c>
      <c r="B41" s="68"/>
      <c r="C41" s="42"/>
      <c r="D41" s="42"/>
      <c r="E41" s="42"/>
      <c r="F41" s="42"/>
      <c r="G41" s="42"/>
      <c r="H41" s="42"/>
      <c r="I41" s="42"/>
      <c r="J41" s="42"/>
      <c r="K41" s="42"/>
      <c r="L41" s="42"/>
      <c r="M41" s="42"/>
      <c r="N41" s="42"/>
      <c r="O41" s="42"/>
      <c r="P41" s="42"/>
      <c r="Q41" s="42"/>
      <c r="R41" s="42"/>
      <c r="S41" s="42"/>
      <c r="T41" s="42"/>
      <c r="U41" s="42"/>
      <c r="V41" s="42"/>
      <c r="W41" s="42"/>
      <c r="X41" s="42"/>
      <c r="Y41" s="42"/>
      <c r="Z41" s="42"/>
      <c r="AA41" s="42"/>
      <c r="AB41" s="42"/>
      <c r="AC41" s="42"/>
      <c r="AD41" s="42"/>
      <c r="AE41" s="42"/>
      <c r="AF41" s="42"/>
      <c r="AG41" s="42"/>
      <c r="AH41" s="42"/>
      <c r="AI41" s="42"/>
      <c r="AJ41" s="42"/>
      <c r="AK41" s="42"/>
      <c r="AL41" s="42"/>
      <c r="AM41" s="42"/>
      <c r="AN41" s="42"/>
      <c r="AO41" s="42"/>
      <c r="AP41" s="42"/>
      <c r="AQ41" s="42"/>
      <c r="AR41" s="42"/>
      <c r="AS41" s="42"/>
      <c r="AT41" s="42"/>
      <c r="AU41" s="42"/>
      <c r="AV41" s="42"/>
      <c r="AW41" s="42"/>
      <c r="AX41" s="42"/>
      <c r="AY41" s="42"/>
      <c r="AZ41" s="42"/>
      <c r="BA41" s="42"/>
      <c r="BB41" s="42"/>
      <c r="BC41" s="42"/>
      <c r="BD41" s="42"/>
      <c r="BE41" s="42"/>
      <c r="BF41" s="42"/>
      <c r="BG41" s="42"/>
      <c r="BH41" s="42"/>
      <c r="BI41" s="42"/>
      <c r="BJ41" s="42"/>
      <c r="BK41" s="42"/>
      <c r="BL41" s="42"/>
      <c r="BM41" s="42"/>
      <c r="BN41" s="42"/>
    </row>
    <row r="42" spans="1:66" ht="15">
      <c r="A42" s="69" t="s">
        <v>156</v>
      </c>
      <c r="B42" s="70">
        <v>0</v>
      </c>
      <c r="C42" s="71"/>
      <c r="D42" s="71"/>
      <c r="E42" s="71"/>
      <c r="F42" s="71"/>
      <c r="G42" s="71"/>
      <c r="H42" s="71"/>
      <c r="I42" s="71"/>
      <c r="J42" s="71"/>
      <c r="K42" s="71"/>
      <c r="L42" s="71"/>
      <c r="M42" s="71"/>
      <c r="N42" s="71"/>
      <c r="O42" s="71"/>
      <c r="P42" s="71"/>
      <c r="Q42" s="71"/>
      <c r="R42" s="71"/>
      <c r="S42" s="71"/>
      <c r="T42" s="71"/>
      <c r="U42" s="71"/>
      <c r="V42" s="71"/>
      <c r="W42" s="71"/>
      <c r="X42" s="71"/>
      <c r="Y42" s="71"/>
      <c r="Z42" s="71"/>
      <c r="AA42" s="71"/>
      <c r="AB42" s="71"/>
      <c r="AC42" s="71"/>
      <c r="AD42" s="71"/>
      <c r="AE42" s="71"/>
      <c r="AF42" s="71"/>
      <c r="AG42" s="71"/>
      <c r="AH42" s="71"/>
      <c r="AI42" s="71"/>
      <c r="AJ42" s="71"/>
      <c r="AK42" s="71"/>
      <c r="AL42" s="71"/>
      <c r="AM42" s="71"/>
      <c r="AN42" s="71"/>
      <c r="AO42" s="71"/>
      <c r="AP42" s="71"/>
      <c r="AQ42" s="71"/>
      <c r="AR42" s="71"/>
      <c r="AS42" s="71"/>
      <c r="AT42" s="71"/>
      <c r="AU42" s="71"/>
      <c r="AV42" s="71"/>
      <c r="AW42" s="71"/>
      <c r="AX42" s="71"/>
      <c r="AY42" s="71"/>
      <c r="AZ42" s="71"/>
      <c r="BA42" s="71"/>
      <c r="BB42" s="71"/>
      <c r="BC42" s="71"/>
      <c r="BD42" s="71"/>
      <c r="BE42" s="71"/>
      <c r="BF42" s="71"/>
      <c r="BG42" s="71"/>
      <c r="BH42" s="71"/>
      <c r="BI42" s="71"/>
      <c r="BJ42" s="71"/>
      <c r="BK42" s="71"/>
      <c r="BL42" s="71"/>
      <c r="BM42" s="71"/>
      <c r="BN42" s="71"/>
    </row>
    <row r="43" spans="1:66" ht="15">
      <c r="A43" s="69" t="s">
        <v>157</v>
      </c>
      <c r="B43" s="70">
        <v>0</v>
      </c>
      <c r="C43" s="72"/>
      <c r="D43" s="72"/>
      <c r="E43" s="72"/>
      <c r="F43" s="72"/>
      <c r="G43" s="72"/>
      <c r="H43" s="72"/>
      <c r="I43" s="72"/>
      <c r="J43" s="72"/>
      <c r="K43" s="72"/>
      <c r="L43" s="72"/>
      <c r="M43" s="72"/>
      <c r="N43" s="72"/>
      <c r="O43" s="72"/>
      <c r="P43" s="72"/>
      <c r="Q43" s="72"/>
      <c r="R43" s="72"/>
      <c r="S43" s="72"/>
      <c r="T43" s="72"/>
      <c r="U43" s="72"/>
      <c r="V43" s="72"/>
      <c r="W43" s="72"/>
      <c r="X43" s="72"/>
      <c r="Y43" s="72"/>
      <c r="Z43" s="72"/>
      <c r="AA43" s="72"/>
      <c r="AB43" s="72"/>
      <c r="AC43" s="72"/>
      <c r="AD43" s="72"/>
      <c r="AE43" s="72"/>
      <c r="AF43" s="72"/>
      <c r="AG43" s="72"/>
      <c r="AH43" s="72"/>
      <c r="AI43" s="72"/>
      <c r="AJ43" s="72"/>
      <c r="AK43" s="72"/>
      <c r="AL43" s="72"/>
      <c r="AM43" s="72"/>
      <c r="AN43" s="72"/>
      <c r="AO43" s="72"/>
      <c r="AP43" s="72"/>
      <c r="AQ43" s="72"/>
      <c r="AR43" s="72"/>
      <c r="AS43" s="72"/>
      <c r="AT43" s="72"/>
      <c r="AU43" s="72"/>
      <c r="AV43" s="72"/>
      <c r="AW43" s="72"/>
      <c r="AX43" s="72"/>
      <c r="AY43" s="72"/>
      <c r="AZ43" s="72"/>
      <c r="BA43" s="72"/>
      <c r="BB43" s="72"/>
      <c r="BC43" s="72"/>
      <c r="BD43" s="72"/>
      <c r="BE43" s="72"/>
      <c r="BF43" s="72"/>
      <c r="BG43" s="72"/>
      <c r="BH43" s="72"/>
      <c r="BI43" s="72"/>
      <c r="BJ43" s="72"/>
      <c r="BK43" s="72"/>
      <c r="BL43" s="72"/>
      <c r="BM43" s="72"/>
      <c r="BN43" s="72"/>
    </row>
    <row r="44" spans="1:66" ht="15">
      <c r="A44" s="73" t="s">
        <v>158</v>
      </c>
      <c r="B44" s="70">
        <v>0</v>
      </c>
      <c r="C44" s="74">
        <v>0</v>
      </c>
      <c r="D44" s="74">
        <v>0</v>
      </c>
      <c r="E44" s="74">
        <v>0</v>
      </c>
      <c r="F44" s="74">
        <v>0</v>
      </c>
      <c r="G44" s="74">
        <v>0</v>
      </c>
      <c r="H44" s="74">
        <v>0</v>
      </c>
      <c r="I44" s="74">
        <v>0</v>
      </c>
      <c r="J44" s="74">
        <v>0</v>
      </c>
      <c r="K44" s="74">
        <v>0</v>
      </c>
      <c r="L44" s="74">
        <v>0</v>
      </c>
      <c r="M44" s="74">
        <v>0</v>
      </c>
      <c r="N44" s="74">
        <v>0</v>
      </c>
      <c r="O44" s="74">
        <v>0</v>
      </c>
      <c r="P44" s="74">
        <v>0</v>
      </c>
      <c r="Q44" s="74">
        <v>0</v>
      </c>
      <c r="R44" s="74">
        <v>0</v>
      </c>
      <c r="S44" s="74">
        <v>0</v>
      </c>
      <c r="T44" s="74">
        <v>0</v>
      </c>
      <c r="U44" s="74">
        <v>0</v>
      </c>
      <c r="V44" s="74">
        <v>0</v>
      </c>
      <c r="W44" s="74">
        <v>0</v>
      </c>
      <c r="X44" s="74">
        <v>0</v>
      </c>
      <c r="Y44" s="74">
        <v>0</v>
      </c>
      <c r="Z44" s="74">
        <v>0</v>
      </c>
      <c r="AA44" s="74">
        <v>0</v>
      </c>
      <c r="AB44" s="74">
        <v>0</v>
      </c>
      <c r="AC44" s="74">
        <v>0</v>
      </c>
      <c r="AD44" s="74">
        <v>0</v>
      </c>
      <c r="AE44" s="74">
        <v>0</v>
      </c>
      <c r="AF44" s="74">
        <v>0</v>
      </c>
      <c r="AG44" s="74">
        <v>0</v>
      </c>
      <c r="AH44" s="74">
        <v>0</v>
      </c>
      <c r="AI44" s="74">
        <v>0</v>
      </c>
      <c r="AJ44" s="74">
        <v>0</v>
      </c>
      <c r="AK44" s="74">
        <v>0</v>
      </c>
      <c r="AL44" s="74">
        <v>0</v>
      </c>
      <c r="AM44" s="74">
        <v>0</v>
      </c>
      <c r="AN44" s="74">
        <v>0</v>
      </c>
      <c r="AO44" s="74">
        <v>0</v>
      </c>
      <c r="AP44" s="74">
        <v>0</v>
      </c>
      <c r="AQ44" s="74">
        <v>0</v>
      </c>
      <c r="AR44" s="74">
        <v>0</v>
      </c>
      <c r="AS44" s="74">
        <v>0</v>
      </c>
      <c r="AT44" s="74">
        <v>0</v>
      </c>
      <c r="AU44" s="74">
        <v>0</v>
      </c>
      <c r="AV44" s="74">
        <v>0</v>
      </c>
      <c r="AW44" s="74">
        <v>0</v>
      </c>
      <c r="AX44" s="74">
        <v>0</v>
      </c>
      <c r="AY44" s="74">
        <v>0</v>
      </c>
      <c r="AZ44" s="74">
        <v>0</v>
      </c>
      <c r="BA44" s="74">
        <v>0</v>
      </c>
      <c r="BB44" s="74">
        <v>0</v>
      </c>
      <c r="BC44" s="74">
        <v>0</v>
      </c>
      <c r="BD44" s="74">
        <v>0</v>
      </c>
      <c r="BE44" s="74">
        <v>0</v>
      </c>
      <c r="BF44" s="74">
        <v>0</v>
      </c>
      <c r="BG44" s="74">
        <v>0</v>
      </c>
      <c r="BH44" s="74">
        <v>0</v>
      </c>
      <c r="BI44" s="74">
        <v>0</v>
      </c>
      <c r="BJ44" s="74">
        <v>0</v>
      </c>
      <c r="BK44" s="74">
        <v>0</v>
      </c>
      <c r="BL44" s="74">
        <v>0</v>
      </c>
      <c r="BM44" s="74" t="s">
        <v>119</v>
      </c>
      <c r="BN44" s="74" t="s">
        <v>119</v>
      </c>
    </row>
    <row r="45" spans="1:66" ht="15">
      <c r="A45" s="69" t="s">
        <v>159</v>
      </c>
      <c r="B45" s="70">
        <v>0</v>
      </c>
      <c r="C45" s="72"/>
      <c r="D45" s="72"/>
      <c r="E45" s="72"/>
      <c r="F45" s="72"/>
      <c r="G45" s="72"/>
      <c r="H45" s="72"/>
      <c r="I45" s="72"/>
      <c r="J45" s="72"/>
      <c r="K45" s="72"/>
      <c r="L45" s="72"/>
      <c r="M45" s="72"/>
      <c r="N45" s="72"/>
      <c r="O45" s="72"/>
      <c r="P45" s="72"/>
      <c r="Q45" s="72"/>
      <c r="R45" s="72"/>
      <c r="S45" s="72"/>
      <c r="T45" s="72"/>
      <c r="U45" s="72"/>
      <c r="V45" s="72"/>
      <c r="W45" s="72"/>
      <c r="X45" s="72"/>
      <c r="Y45" s="72"/>
      <c r="Z45" s="72"/>
      <c r="AA45" s="72"/>
      <c r="AB45" s="72"/>
      <c r="AC45" s="72"/>
      <c r="AD45" s="72"/>
      <c r="AE45" s="72"/>
      <c r="AF45" s="72"/>
      <c r="AG45" s="72"/>
      <c r="AH45" s="72"/>
      <c r="AI45" s="72"/>
      <c r="AJ45" s="72"/>
      <c r="AK45" s="72"/>
      <c r="AL45" s="72"/>
      <c r="AM45" s="72"/>
      <c r="AN45" s="72"/>
      <c r="AO45" s="72"/>
      <c r="AP45" s="72"/>
      <c r="AQ45" s="72"/>
      <c r="AR45" s="72"/>
      <c r="AS45" s="72"/>
      <c r="AT45" s="72"/>
      <c r="AU45" s="72"/>
      <c r="AV45" s="72"/>
      <c r="AW45" s="72"/>
      <c r="AX45" s="72"/>
      <c r="AY45" s="72"/>
      <c r="AZ45" s="72"/>
      <c r="BA45" s="72"/>
      <c r="BB45" s="72"/>
      <c r="BC45" s="72"/>
      <c r="BD45" s="72"/>
      <c r="BE45" s="72"/>
      <c r="BF45" s="72"/>
      <c r="BG45" s="72"/>
      <c r="BH45" s="72"/>
      <c r="BI45" s="72"/>
      <c r="BJ45" s="72"/>
      <c r="BK45" s="72"/>
      <c r="BL45" s="72"/>
      <c r="BM45" s="72"/>
      <c r="BN45" s="72"/>
    </row>
    <row r="46" spans="1:66" ht="15">
      <c r="A46" s="73" t="s">
        <v>160</v>
      </c>
      <c r="B46" s="70">
        <v>0</v>
      </c>
      <c r="C46" s="74">
        <v>0</v>
      </c>
      <c r="D46" s="74">
        <v>0</v>
      </c>
      <c r="E46" s="74">
        <v>0</v>
      </c>
      <c r="F46" s="74">
        <v>0</v>
      </c>
      <c r="G46" s="74">
        <v>0</v>
      </c>
      <c r="H46" s="74">
        <v>0</v>
      </c>
      <c r="I46" s="74">
        <v>0</v>
      </c>
      <c r="J46" s="74">
        <v>0</v>
      </c>
      <c r="K46" s="74">
        <v>0</v>
      </c>
      <c r="L46" s="74">
        <v>0</v>
      </c>
      <c r="M46" s="74">
        <v>0</v>
      </c>
      <c r="N46" s="74">
        <v>0</v>
      </c>
      <c r="O46" s="74">
        <v>0</v>
      </c>
      <c r="P46" s="74">
        <v>0</v>
      </c>
      <c r="Q46" s="74">
        <v>0</v>
      </c>
      <c r="R46" s="74">
        <v>0</v>
      </c>
      <c r="S46" s="74">
        <v>0</v>
      </c>
      <c r="T46" s="74">
        <v>0</v>
      </c>
      <c r="U46" s="74">
        <v>0</v>
      </c>
      <c r="V46" s="74">
        <v>0</v>
      </c>
      <c r="W46" s="74">
        <v>0</v>
      </c>
      <c r="X46" s="74">
        <v>0</v>
      </c>
      <c r="Y46" s="74">
        <v>0</v>
      </c>
      <c r="Z46" s="74">
        <v>0</v>
      </c>
      <c r="AA46" s="74">
        <v>0</v>
      </c>
      <c r="AB46" s="74">
        <v>0</v>
      </c>
      <c r="AC46" s="74">
        <v>0</v>
      </c>
      <c r="AD46" s="74">
        <v>0</v>
      </c>
      <c r="AE46" s="74">
        <v>0</v>
      </c>
      <c r="AF46" s="74">
        <v>0</v>
      </c>
      <c r="AG46" s="74">
        <v>0</v>
      </c>
      <c r="AH46" s="74">
        <v>0</v>
      </c>
      <c r="AI46" s="74">
        <v>0</v>
      </c>
      <c r="AJ46" s="74">
        <v>0</v>
      </c>
      <c r="AK46" s="74">
        <v>0</v>
      </c>
      <c r="AL46" s="74">
        <v>0</v>
      </c>
      <c r="AM46" s="74">
        <v>0</v>
      </c>
      <c r="AN46" s="74">
        <v>0</v>
      </c>
      <c r="AO46" s="74">
        <v>0</v>
      </c>
      <c r="AP46" s="74">
        <v>0</v>
      </c>
      <c r="AQ46" s="74">
        <v>0</v>
      </c>
      <c r="AR46" s="74">
        <v>0</v>
      </c>
      <c r="AS46" s="74">
        <v>0</v>
      </c>
      <c r="AT46" s="74">
        <v>0</v>
      </c>
      <c r="AU46" s="74">
        <v>0</v>
      </c>
      <c r="AV46" s="74">
        <v>0</v>
      </c>
      <c r="AW46" s="74">
        <v>0</v>
      </c>
      <c r="AX46" s="74">
        <v>0</v>
      </c>
      <c r="AY46" s="74">
        <v>0</v>
      </c>
      <c r="AZ46" s="74">
        <v>0</v>
      </c>
      <c r="BA46" s="74">
        <v>0</v>
      </c>
      <c r="BB46" s="74">
        <v>0</v>
      </c>
      <c r="BC46" s="74">
        <v>0</v>
      </c>
      <c r="BD46" s="74">
        <v>0</v>
      </c>
      <c r="BE46" s="74">
        <v>0</v>
      </c>
      <c r="BF46" s="74">
        <v>0</v>
      </c>
      <c r="BG46" s="74">
        <v>0</v>
      </c>
      <c r="BH46" s="74">
        <v>0</v>
      </c>
      <c r="BI46" s="74">
        <v>0</v>
      </c>
      <c r="BJ46" s="74">
        <v>0</v>
      </c>
      <c r="BK46" s="74">
        <v>0</v>
      </c>
      <c r="BL46" s="74">
        <v>0</v>
      </c>
      <c r="BM46" s="74" t="s">
        <v>119</v>
      </c>
      <c r="BN46" s="74" t="s">
        <v>119</v>
      </c>
    </row>
    <row r="47" spans="1:66" ht="15">
      <c r="A47" s="69" t="s">
        <v>161</v>
      </c>
      <c r="B47" s="70">
        <v>0</v>
      </c>
      <c r="C47" s="72"/>
      <c r="D47" s="72"/>
      <c r="E47" s="72"/>
      <c r="F47" s="72"/>
      <c r="G47" s="72"/>
      <c r="H47" s="72"/>
      <c r="I47" s="72"/>
      <c r="J47" s="72"/>
      <c r="K47" s="72"/>
      <c r="L47" s="72"/>
      <c r="M47" s="72"/>
      <c r="N47" s="72"/>
      <c r="O47" s="72"/>
      <c r="P47" s="72"/>
      <c r="Q47" s="72"/>
      <c r="R47" s="72"/>
      <c r="S47" s="72"/>
      <c r="T47" s="72"/>
      <c r="U47" s="72"/>
      <c r="V47" s="72"/>
      <c r="W47" s="72"/>
      <c r="X47" s="72"/>
      <c r="Y47" s="72"/>
      <c r="Z47" s="72"/>
      <c r="AA47" s="72"/>
      <c r="AB47" s="72"/>
      <c r="AC47" s="72"/>
      <c r="AD47" s="72"/>
      <c r="AE47" s="72"/>
      <c r="AF47" s="72"/>
      <c r="AG47" s="72"/>
      <c r="AH47" s="72"/>
      <c r="AI47" s="72"/>
      <c r="AJ47" s="72"/>
      <c r="AK47" s="72"/>
      <c r="AL47" s="72"/>
      <c r="AM47" s="72"/>
      <c r="AN47" s="72"/>
      <c r="AO47" s="72"/>
      <c r="AP47" s="72"/>
      <c r="AQ47" s="72"/>
      <c r="AR47" s="72"/>
      <c r="AS47" s="72"/>
      <c r="AT47" s="72"/>
      <c r="AU47" s="72"/>
      <c r="AV47" s="72"/>
      <c r="AW47" s="72"/>
      <c r="AX47" s="72"/>
      <c r="AY47" s="72"/>
      <c r="AZ47" s="72"/>
      <c r="BA47" s="72"/>
      <c r="BB47" s="72"/>
      <c r="BC47" s="72"/>
      <c r="BD47" s="72"/>
      <c r="BE47" s="72"/>
      <c r="BF47" s="72"/>
      <c r="BG47" s="72"/>
      <c r="BH47" s="72"/>
      <c r="BI47" s="72"/>
      <c r="BJ47" s="72"/>
      <c r="BK47" s="72"/>
      <c r="BL47" s="72"/>
      <c r="BM47" s="72"/>
      <c r="BN47" s="72"/>
    </row>
    <row r="48" spans="1:66" ht="15">
      <c r="A48" s="69" t="s">
        <v>162</v>
      </c>
      <c r="B48" s="70">
        <v>0</v>
      </c>
      <c r="C48" s="72"/>
      <c r="D48" s="72"/>
      <c r="E48" s="72"/>
      <c r="F48" s="72"/>
      <c r="G48" s="72"/>
      <c r="H48" s="72"/>
      <c r="I48" s="72"/>
      <c r="J48" s="72"/>
      <c r="K48" s="72"/>
      <c r="L48" s="72"/>
      <c r="M48" s="72"/>
      <c r="N48" s="72"/>
      <c r="O48" s="72"/>
      <c r="P48" s="72"/>
      <c r="Q48" s="72"/>
      <c r="R48" s="72"/>
      <c r="S48" s="72"/>
      <c r="T48" s="72"/>
      <c r="U48" s="72"/>
      <c r="V48" s="72"/>
      <c r="W48" s="72"/>
      <c r="X48" s="72"/>
      <c r="Y48" s="72"/>
      <c r="Z48" s="72"/>
      <c r="AA48" s="72"/>
      <c r="AB48" s="72"/>
      <c r="AC48" s="72"/>
      <c r="AD48" s="72"/>
      <c r="AE48" s="72"/>
      <c r="AF48" s="72"/>
      <c r="AG48" s="72"/>
      <c r="AH48" s="72"/>
      <c r="AI48" s="72"/>
      <c r="AJ48" s="72"/>
      <c r="AK48" s="72"/>
      <c r="AL48" s="72"/>
      <c r="AM48" s="72"/>
      <c r="AN48" s="72"/>
      <c r="AO48" s="72"/>
      <c r="AP48" s="72"/>
      <c r="AQ48" s="72"/>
      <c r="AR48" s="72"/>
      <c r="AS48" s="72"/>
      <c r="AT48" s="72"/>
      <c r="AU48" s="72"/>
      <c r="AV48" s="72"/>
      <c r="AW48" s="72"/>
      <c r="AX48" s="72"/>
      <c r="AY48" s="72"/>
      <c r="AZ48" s="72"/>
      <c r="BA48" s="72"/>
      <c r="BB48" s="72"/>
      <c r="BC48" s="72"/>
      <c r="BD48" s="72"/>
      <c r="BE48" s="72"/>
      <c r="BF48" s="72"/>
      <c r="BG48" s="72"/>
      <c r="BH48" s="72"/>
      <c r="BI48" s="72"/>
      <c r="BJ48" s="72"/>
      <c r="BK48" s="72"/>
      <c r="BL48" s="72"/>
      <c r="BM48" s="72"/>
      <c r="BN48" s="72"/>
    </row>
    <row r="49" spans="1:66" ht="15">
      <c r="A49" s="69" t="s">
        <v>163</v>
      </c>
      <c r="B49" s="70">
        <v>0</v>
      </c>
      <c r="C49" s="74">
        <v>0</v>
      </c>
      <c r="D49" s="74">
        <v>0</v>
      </c>
      <c r="E49" s="74">
        <v>0</v>
      </c>
      <c r="F49" s="74">
        <v>0</v>
      </c>
      <c r="G49" s="74">
        <v>0</v>
      </c>
      <c r="H49" s="74">
        <v>0</v>
      </c>
      <c r="I49" s="74">
        <v>0</v>
      </c>
      <c r="J49" s="74">
        <v>0</v>
      </c>
      <c r="K49" s="74">
        <v>0</v>
      </c>
      <c r="L49" s="74">
        <v>0</v>
      </c>
      <c r="M49" s="74">
        <v>0</v>
      </c>
      <c r="N49" s="74">
        <v>0</v>
      </c>
      <c r="O49" s="74">
        <v>0</v>
      </c>
      <c r="P49" s="74">
        <v>0</v>
      </c>
      <c r="Q49" s="74">
        <v>0</v>
      </c>
      <c r="R49" s="74">
        <v>0</v>
      </c>
      <c r="S49" s="74">
        <v>0</v>
      </c>
      <c r="T49" s="74">
        <v>0</v>
      </c>
      <c r="U49" s="74">
        <v>0</v>
      </c>
      <c r="V49" s="74">
        <v>0</v>
      </c>
      <c r="W49" s="74">
        <v>0</v>
      </c>
      <c r="X49" s="74">
        <v>0</v>
      </c>
      <c r="Y49" s="74">
        <v>0</v>
      </c>
      <c r="Z49" s="74">
        <v>0</v>
      </c>
      <c r="AA49" s="74">
        <v>0</v>
      </c>
      <c r="AB49" s="74">
        <v>0</v>
      </c>
      <c r="AC49" s="74">
        <v>0</v>
      </c>
      <c r="AD49" s="74">
        <v>0</v>
      </c>
      <c r="AE49" s="74">
        <v>0</v>
      </c>
      <c r="AF49" s="74">
        <v>0</v>
      </c>
      <c r="AG49" s="74">
        <v>0</v>
      </c>
      <c r="AH49" s="74">
        <v>0</v>
      </c>
      <c r="AI49" s="74">
        <v>0</v>
      </c>
      <c r="AJ49" s="74">
        <v>0</v>
      </c>
      <c r="AK49" s="74">
        <v>0</v>
      </c>
      <c r="AL49" s="74">
        <v>0</v>
      </c>
      <c r="AM49" s="74">
        <v>0</v>
      </c>
      <c r="AN49" s="74">
        <v>0</v>
      </c>
      <c r="AO49" s="74">
        <v>0</v>
      </c>
      <c r="AP49" s="74">
        <v>0</v>
      </c>
      <c r="AQ49" s="74">
        <v>0</v>
      </c>
      <c r="AR49" s="74">
        <v>0</v>
      </c>
      <c r="AS49" s="74">
        <v>0</v>
      </c>
      <c r="AT49" s="74">
        <v>0</v>
      </c>
      <c r="AU49" s="74">
        <v>0</v>
      </c>
      <c r="AV49" s="74">
        <v>0</v>
      </c>
      <c r="AW49" s="74">
        <v>0</v>
      </c>
      <c r="AX49" s="74">
        <v>0</v>
      </c>
      <c r="AY49" s="74">
        <v>0</v>
      </c>
      <c r="AZ49" s="74">
        <v>0</v>
      </c>
      <c r="BA49" s="74">
        <v>0</v>
      </c>
      <c r="BB49" s="74">
        <v>0</v>
      </c>
      <c r="BC49" s="74">
        <v>0</v>
      </c>
      <c r="BD49" s="74">
        <v>0</v>
      </c>
      <c r="BE49" s="74">
        <v>0</v>
      </c>
      <c r="BF49" s="74">
        <v>0</v>
      </c>
      <c r="BG49" s="74">
        <v>0</v>
      </c>
      <c r="BH49" s="74">
        <v>0</v>
      </c>
      <c r="BI49" s="74">
        <v>0</v>
      </c>
      <c r="BJ49" s="74">
        <v>0</v>
      </c>
      <c r="BK49" s="74">
        <v>0</v>
      </c>
      <c r="BL49" s="74">
        <v>0</v>
      </c>
      <c r="BM49" s="74" t="s">
        <v>119</v>
      </c>
      <c r="BN49" s="74" t="s">
        <v>119</v>
      </c>
    </row>
    <row r="50" spans="1:66">
      <c r="A50" s="75" t="s">
        <v>164</v>
      </c>
      <c r="B50" s="76">
        <v>0</v>
      </c>
      <c r="C50" s="72"/>
      <c r="D50" s="72"/>
      <c r="E50" s="72"/>
      <c r="F50" s="72"/>
      <c r="G50" s="72"/>
      <c r="H50" s="72"/>
      <c r="I50" s="72"/>
      <c r="J50" s="72"/>
      <c r="K50" s="72"/>
      <c r="L50" s="72"/>
      <c r="M50" s="72"/>
      <c r="N50" s="72"/>
      <c r="O50" s="72"/>
      <c r="P50" s="72"/>
      <c r="Q50" s="72"/>
      <c r="R50" s="72"/>
      <c r="S50" s="72"/>
      <c r="T50" s="72"/>
      <c r="U50" s="72"/>
      <c r="V50" s="72"/>
      <c r="W50" s="72"/>
      <c r="X50" s="72"/>
      <c r="Y50" s="72"/>
      <c r="Z50" s="72"/>
      <c r="AA50" s="72"/>
      <c r="AB50" s="72"/>
      <c r="AC50" s="72"/>
      <c r="AD50" s="72"/>
      <c r="AE50" s="72"/>
      <c r="AF50" s="72"/>
      <c r="AG50" s="72"/>
      <c r="AH50" s="72"/>
      <c r="AI50" s="72"/>
      <c r="AJ50" s="72"/>
      <c r="AK50" s="72"/>
      <c r="AL50" s="72"/>
      <c r="AM50" s="72"/>
      <c r="AN50" s="72"/>
      <c r="AO50" s="72"/>
      <c r="AP50" s="72"/>
      <c r="AQ50" s="72"/>
      <c r="AR50" s="72"/>
      <c r="AS50" s="72"/>
      <c r="AT50" s="72"/>
      <c r="AU50" s="72"/>
      <c r="AV50" s="72"/>
      <c r="AW50" s="72"/>
      <c r="AX50" s="72"/>
      <c r="AY50" s="72"/>
      <c r="AZ50" s="72"/>
      <c r="BA50" s="72"/>
      <c r="BB50" s="72"/>
      <c r="BC50" s="72"/>
      <c r="BD50" s="72"/>
      <c r="BE50" s="72"/>
      <c r="BF50" s="72"/>
      <c r="BG50" s="72"/>
      <c r="BH50" s="72"/>
      <c r="BI50" s="72"/>
      <c r="BJ50" s="72"/>
      <c r="BK50" s="72"/>
      <c r="BL50" s="72"/>
      <c r="BM50" s="72"/>
      <c r="BN50" s="72"/>
    </row>
    <row r="51" spans="1:66">
      <c r="A51" s="75" t="s">
        <v>165</v>
      </c>
      <c r="B51" s="76">
        <v>0</v>
      </c>
      <c r="C51" s="72"/>
      <c r="D51" s="72"/>
      <c r="E51" s="72"/>
      <c r="F51" s="72"/>
      <c r="G51" s="72"/>
      <c r="H51" s="72"/>
      <c r="I51" s="72"/>
      <c r="J51" s="72"/>
      <c r="K51" s="72"/>
      <c r="L51" s="72"/>
      <c r="M51" s="72"/>
      <c r="N51" s="72"/>
      <c r="O51" s="72"/>
      <c r="P51" s="72"/>
      <c r="Q51" s="72"/>
      <c r="R51" s="72"/>
      <c r="S51" s="72"/>
      <c r="T51" s="72"/>
      <c r="U51" s="72"/>
      <c r="V51" s="72"/>
      <c r="W51" s="72"/>
      <c r="X51" s="72"/>
      <c r="Y51" s="72"/>
      <c r="Z51" s="72"/>
      <c r="AA51" s="72"/>
      <c r="AB51" s="72"/>
      <c r="AC51" s="72"/>
      <c r="AD51" s="72"/>
      <c r="AE51" s="72"/>
      <c r="AF51" s="72"/>
      <c r="AG51" s="72"/>
      <c r="AH51" s="72"/>
      <c r="AI51" s="72"/>
      <c r="AJ51" s="72"/>
      <c r="AK51" s="72"/>
      <c r="AL51" s="72"/>
      <c r="AM51" s="72"/>
      <c r="AN51" s="72"/>
      <c r="AO51" s="72"/>
      <c r="AP51" s="72"/>
      <c r="AQ51" s="72"/>
      <c r="AR51" s="72"/>
      <c r="AS51" s="72"/>
      <c r="AT51" s="72"/>
      <c r="AU51" s="72"/>
      <c r="AV51" s="72"/>
      <c r="AW51" s="72"/>
      <c r="AX51" s="72"/>
      <c r="AY51" s="72"/>
      <c r="AZ51" s="72"/>
      <c r="BA51" s="72"/>
      <c r="BB51" s="72"/>
      <c r="BC51" s="72"/>
      <c r="BD51" s="72"/>
      <c r="BE51" s="72"/>
      <c r="BF51" s="72"/>
      <c r="BG51" s="72"/>
      <c r="BH51" s="72"/>
      <c r="BI51" s="72"/>
      <c r="BJ51" s="72"/>
      <c r="BK51" s="72"/>
      <c r="BL51" s="72"/>
      <c r="BM51" s="72"/>
      <c r="BN51" s="72"/>
    </row>
    <row r="52" spans="1:66">
      <c r="A52" s="75" t="s">
        <v>166</v>
      </c>
      <c r="B52" s="76">
        <v>0</v>
      </c>
      <c r="C52" s="77"/>
      <c r="D52" s="77"/>
      <c r="E52" s="77"/>
      <c r="F52" s="77"/>
      <c r="G52" s="77"/>
      <c r="H52" s="77"/>
      <c r="I52" s="77"/>
      <c r="J52" s="77"/>
      <c r="K52" s="77"/>
      <c r="L52" s="77"/>
      <c r="M52" s="77"/>
      <c r="N52" s="77"/>
      <c r="O52" s="77"/>
      <c r="P52" s="77"/>
      <c r="Q52" s="77"/>
      <c r="R52" s="77"/>
      <c r="S52" s="77"/>
      <c r="T52" s="77"/>
      <c r="U52" s="77"/>
      <c r="V52" s="77"/>
      <c r="W52" s="77"/>
      <c r="X52" s="77"/>
      <c r="Y52" s="77"/>
      <c r="Z52" s="77"/>
      <c r="AA52" s="77"/>
      <c r="AB52" s="77"/>
      <c r="AC52" s="77"/>
      <c r="AD52" s="77"/>
      <c r="AE52" s="77"/>
      <c r="AF52" s="77"/>
      <c r="AG52" s="77"/>
      <c r="AH52" s="77"/>
      <c r="AI52" s="77"/>
      <c r="AJ52" s="77"/>
      <c r="AK52" s="77"/>
      <c r="AL52" s="77"/>
      <c r="AM52" s="77"/>
      <c r="AN52" s="77"/>
      <c r="AO52" s="77"/>
      <c r="AP52" s="77"/>
      <c r="AQ52" s="77"/>
      <c r="AR52" s="77"/>
      <c r="AS52" s="77"/>
      <c r="AT52" s="77"/>
      <c r="AU52" s="77"/>
      <c r="AV52" s="77"/>
      <c r="AW52" s="77"/>
      <c r="AX52" s="77"/>
      <c r="AY52" s="77"/>
      <c r="AZ52" s="77"/>
      <c r="BA52" s="77"/>
      <c r="BB52" s="77"/>
      <c r="BC52" s="77"/>
      <c r="BD52" s="77"/>
      <c r="BE52" s="77"/>
      <c r="BF52" s="77"/>
      <c r="BG52" s="77"/>
      <c r="BH52" s="77"/>
      <c r="BI52" s="77"/>
      <c r="BJ52" s="77"/>
      <c r="BK52" s="77"/>
      <c r="BL52" s="77"/>
      <c r="BM52" s="77"/>
      <c r="BN52" s="77"/>
    </row>
    <row r="53" spans="1:66" ht="15">
      <c r="A53" s="69" t="s">
        <v>167</v>
      </c>
      <c r="B53" s="70">
        <v>0</v>
      </c>
      <c r="C53" s="72"/>
      <c r="D53" s="72"/>
      <c r="E53" s="72"/>
      <c r="F53" s="72"/>
      <c r="G53" s="72"/>
      <c r="H53" s="72"/>
      <c r="I53" s="72"/>
      <c r="J53" s="72"/>
      <c r="K53" s="72"/>
      <c r="L53" s="72"/>
      <c r="M53" s="72"/>
      <c r="N53" s="72"/>
      <c r="O53" s="72"/>
      <c r="P53" s="72"/>
      <c r="Q53" s="72"/>
      <c r="R53" s="72"/>
      <c r="S53" s="72"/>
      <c r="T53" s="72"/>
      <c r="U53" s="72"/>
      <c r="V53" s="72"/>
      <c r="W53" s="72"/>
      <c r="X53" s="72"/>
      <c r="Y53" s="72"/>
      <c r="Z53" s="72"/>
      <c r="AA53" s="72"/>
      <c r="AB53" s="72"/>
      <c r="AC53" s="72"/>
      <c r="AD53" s="72"/>
      <c r="AE53" s="72"/>
      <c r="AF53" s="72"/>
      <c r="AG53" s="72"/>
      <c r="AH53" s="72"/>
      <c r="AI53" s="72"/>
      <c r="AJ53" s="72"/>
      <c r="AK53" s="72"/>
      <c r="AL53" s="72"/>
      <c r="AM53" s="72"/>
      <c r="AN53" s="72"/>
      <c r="AO53" s="72"/>
      <c r="AP53" s="72"/>
      <c r="AQ53" s="72"/>
      <c r="AR53" s="72"/>
      <c r="AS53" s="72"/>
      <c r="AT53" s="72"/>
      <c r="AU53" s="72"/>
      <c r="AV53" s="72"/>
      <c r="AW53" s="72"/>
      <c r="AX53" s="72"/>
      <c r="AY53" s="72"/>
      <c r="AZ53" s="72"/>
      <c r="BA53" s="72"/>
      <c r="BB53" s="72"/>
      <c r="BC53" s="72"/>
      <c r="BD53" s="72"/>
      <c r="BE53" s="72"/>
      <c r="BF53" s="72"/>
      <c r="BG53" s="72"/>
      <c r="BH53" s="72"/>
      <c r="BI53" s="72"/>
      <c r="BJ53" s="72"/>
      <c r="BK53" s="72"/>
      <c r="BL53" s="72"/>
      <c r="BM53" s="72"/>
      <c r="BN53" s="72"/>
    </row>
    <row r="54" spans="1:66" ht="15">
      <c r="A54" s="66"/>
      <c r="B54" s="43"/>
      <c r="C54" s="10"/>
      <c r="D54" s="10"/>
      <c r="E54" s="10"/>
      <c r="F54" s="10"/>
      <c r="G54" s="10"/>
      <c r="H54" s="10"/>
      <c r="I54" s="10"/>
      <c r="J54" s="10"/>
      <c r="K54" s="10"/>
      <c r="L54" s="10"/>
      <c r="M54" s="10"/>
      <c r="N54" s="10"/>
      <c r="O54" s="10"/>
      <c r="P54" s="10"/>
      <c r="Q54" s="10"/>
      <c r="R54" s="10"/>
      <c r="S54" s="10"/>
      <c r="T54" s="10"/>
      <c r="U54" s="10"/>
      <c r="V54" s="10"/>
      <c r="W54" s="10"/>
      <c r="X54" s="10"/>
      <c r="Y54" s="10"/>
      <c r="Z54" s="10"/>
      <c r="AA54" s="10"/>
      <c r="AB54" s="10"/>
      <c r="AC54" s="10"/>
      <c r="AD54" s="10"/>
      <c r="AE54" s="10"/>
      <c r="AF54" s="10"/>
      <c r="AG54" s="10"/>
      <c r="AH54" s="10"/>
      <c r="AI54" s="10"/>
      <c r="AJ54" s="10"/>
      <c r="AK54" s="10"/>
      <c r="AL54" s="10"/>
      <c r="AM54" s="10"/>
      <c r="AN54" s="10"/>
      <c r="AO54" s="10"/>
      <c r="AP54" s="10"/>
      <c r="AQ54" s="10"/>
      <c r="AR54" s="10"/>
      <c r="AS54" s="10"/>
      <c r="AT54" s="10"/>
      <c r="AU54" s="10"/>
      <c r="AV54" s="10"/>
      <c r="AW54" s="10"/>
      <c r="AX54" s="10"/>
      <c r="AY54" s="10"/>
      <c r="AZ54" s="10"/>
      <c r="BA54" s="10"/>
      <c r="BB54" s="10"/>
      <c r="BC54" s="10"/>
      <c r="BD54" s="10"/>
      <c r="BE54" s="10"/>
      <c r="BF54" s="10"/>
      <c r="BG54" s="10"/>
      <c r="BH54" s="10"/>
      <c r="BI54" s="10"/>
      <c r="BJ54" s="10"/>
      <c r="BK54" s="10"/>
      <c r="BL54" s="10"/>
      <c r="BM54" s="10"/>
      <c r="BN54" s="10"/>
    </row>
    <row r="55" spans="1:66" ht="15">
      <c r="A55" s="67" t="s">
        <v>168</v>
      </c>
      <c r="B55" s="68"/>
      <c r="C55" s="42"/>
      <c r="D55" s="42"/>
      <c r="E55" s="42"/>
      <c r="F55" s="42"/>
      <c r="G55" s="42"/>
      <c r="H55" s="42"/>
      <c r="I55" s="42"/>
      <c r="J55" s="42"/>
      <c r="K55" s="42"/>
      <c r="L55" s="42"/>
      <c r="M55" s="42"/>
      <c r="N55" s="42"/>
      <c r="O55" s="42"/>
      <c r="P55" s="42"/>
      <c r="Q55" s="42"/>
      <c r="R55" s="42"/>
      <c r="S55" s="42"/>
      <c r="T55" s="42"/>
      <c r="U55" s="42"/>
      <c r="V55" s="42"/>
      <c r="W55" s="42"/>
      <c r="X55" s="42"/>
      <c r="Y55" s="42"/>
      <c r="Z55" s="42"/>
      <c r="AA55" s="42"/>
      <c r="AB55" s="42"/>
      <c r="AC55" s="42"/>
      <c r="AD55" s="42"/>
      <c r="AE55" s="42"/>
      <c r="AF55" s="42"/>
      <c r="AG55" s="42"/>
      <c r="AH55" s="42"/>
      <c r="AI55" s="42"/>
      <c r="AJ55" s="42"/>
      <c r="AK55" s="42"/>
      <c r="AL55" s="42"/>
      <c r="AM55" s="42"/>
      <c r="AN55" s="42"/>
      <c r="AO55" s="42"/>
      <c r="AP55" s="42"/>
      <c r="AQ55" s="42"/>
      <c r="AR55" s="42"/>
      <c r="AS55" s="42"/>
      <c r="AT55" s="42"/>
      <c r="AU55" s="42"/>
      <c r="AV55" s="42"/>
      <c r="AW55" s="42"/>
      <c r="AX55" s="42"/>
      <c r="AY55" s="42"/>
      <c r="AZ55" s="42"/>
      <c r="BA55" s="42"/>
      <c r="BB55" s="42"/>
      <c r="BC55" s="42"/>
      <c r="BD55" s="42"/>
      <c r="BE55" s="42"/>
      <c r="BF55" s="42"/>
      <c r="BG55" s="42"/>
      <c r="BH55" s="42"/>
      <c r="BI55" s="42"/>
      <c r="BJ55" s="42"/>
      <c r="BK55" s="42"/>
      <c r="BL55" s="42"/>
      <c r="BM55" s="42"/>
      <c r="BN55" s="42"/>
    </row>
    <row r="56" spans="1:66" ht="15">
      <c r="A56" s="69" t="s">
        <v>169</v>
      </c>
      <c r="B56" s="70">
        <v>0</v>
      </c>
      <c r="C56" s="72"/>
      <c r="D56" s="72"/>
      <c r="E56" s="72"/>
      <c r="F56" s="72"/>
      <c r="G56" s="72"/>
      <c r="H56" s="72"/>
      <c r="I56" s="72"/>
      <c r="J56" s="72"/>
      <c r="K56" s="72"/>
      <c r="L56" s="72"/>
      <c r="M56" s="72"/>
      <c r="N56" s="72"/>
      <c r="O56" s="72"/>
      <c r="P56" s="72"/>
      <c r="Q56" s="72"/>
      <c r="R56" s="72"/>
      <c r="S56" s="72"/>
      <c r="T56" s="72"/>
      <c r="U56" s="72"/>
      <c r="V56" s="72"/>
      <c r="W56" s="72"/>
      <c r="X56" s="72"/>
      <c r="Y56" s="72"/>
      <c r="Z56" s="72"/>
      <c r="AA56" s="72"/>
      <c r="AB56" s="72"/>
      <c r="AC56" s="72"/>
      <c r="AD56" s="72"/>
      <c r="AE56" s="72"/>
      <c r="AF56" s="72"/>
      <c r="AG56" s="72"/>
      <c r="AH56" s="72"/>
      <c r="AI56" s="72"/>
      <c r="AJ56" s="72"/>
      <c r="AK56" s="72"/>
      <c r="AL56" s="72"/>
      <c r="AM56" s="72"/>
      <c r="AN56" s="72"/>
      <c r="AO56" s="72"/>
      <c r="AP56" s="72"/>
      <c r="AQ56" s="72"/>
      <c r="AR56" s="72"/>
      <c r="AS56" s="72"/>
      <c r="AT56" s="72"/>
      <c r="AU56" s="72"/>
      <c r="AV56" s="72"/>
      <c r="AW56" s="72"/>
      <c r="AX56" s="72"/>
      <c r="AY56" s="72"/>
      <c r="AZ56" s="72"/>
      <c r="BA56" s="72"/>
      <c r="BB56" s="72"/>
      <c r="BC56" s="72"/>
      <c r="BD56" s="72"/>
      <c r="BE56" s="72"/>
      <c r="BF56" s="72"/>
      <c r="BG56" s="72"/>
      <c r="BH56" s="72"/>
      <c r="BI56" s="72"/>
      <c r="BJ56" s="72"/>
      <c r="BK56" s="72"/>
      <c r="BL56" s="72"/>
      <c r="BM56" s="72"/>
      <c r="BN56" s="72"/>
    </row>
    <row r="57" spans="1:66" ht="15">
      <c r="A57" s="69" t="s">
        <v>170</v>
      </c>
      <c r="B57" s="70">
        <v>0</v>
      </c>
      <c r="C57" s="72"/>
      <c r="D57" s="72"/>
      <c r="E57" s="72"/>
      <c r="F57" s="72"/>
      <c r="G57" s="72"/>
      <c r="H57" s="72"/>
      <c r="I57" s="72"/>
      <c r="J57" s="72"/>
      <c r="K57" s="72"/>
      <c r="L57" s="72"/>
      <c r="M57" s="72"/>
      <c r="N57" s="72"/>
      <c r="O57" s="72"/>
      <c r="P57" s="72"/>
      <c r="Q57" s="72"/>
      <c r="R57" s="72"/>
      <c r="S57" s="72"/>
      <c r="T57" s="72"/>
      <c r="U57" s="72"/>
      <c r="V57" s="72"/>
      <c r="W57" s="72"/>
      <c r="X57" s="72"/>
      <c r="Y57" s="72"/>
      <c r="Z57" s="72"/>
      <c r="AA57" s="72"/>
      <c r="AB57" s="72"/>
      <c r="AC57" s="72"/>
      <c r="AD57" s="72"/>
      <c r="AE57" s="72"/>
      <c r="AF57" s="72"/>
      <c r="AG57" s="72"/>
      <c r="AH57" s="72"/>
      <c r="AI57" s="72"/>
      <c r="AJ57" s="72"/>
      <c r="AK57" s="72"/>
      <c r="AL57" s="72"/>
      <c r="AM57" s="72"/>
      <c r="AN57" s="72"/>
      <c r="AO57" s="72"/>
      <c r="AP57" s="72"/>
      <c r="AQ57" s="72"/>
      <c r="AR57" s="72"/>
      <c r="AS57" s="72"/>
      <c r="AT57" s="72"/>
      <c r="AU57" s="72"/>
      <c r="AV57" s="72"/>
      <c r="AW57" s="72"/>
      <c r="AX57" s="72"/>
      <c r="AY57" s="72"/>
      <c r="AZ57" s="72"/>
      <c r="BA57" s="72"/>
      <c r="BB57" s="72"/>
      <c r="BC57" s="72"/>
      <c r="BD57" s="72"/>
      <c r="BE57" s="72"/>
      <c r="BF57" s="72"/>
      <c r="BG57" s="72"/>
      <c r="BH57" s="72"/>
      <c r="BI57" s="72"/>
      <c r="BJ57" s="72"/>
      <c r="BK57" s="72"/>
      <c r="BL57" s="72"/>
      <c r="BM57" s="72"/>
      <c r="BN57" s="72"/>
    </row>
    <row r="58" spans="1:66" ht="15">
      <c r="A58" s="73" t="s">
        <v>158</v>
      </c>
      <c r="B58" s="70">
        <v>0</v>
      </c>
      <c r="C58" s="74">
        <v>0</v>
      </c>
      <c r="D58" s="74">
        <v>0</v>
      </c>
      <c r="E58" s="74">
        <v>0</v>
      </c>
      <c r="F58" s="74">
        <v>0</v>
      </c>
      <c r="G58" s="74">
        <v>0</v>
      </c>
      <c r="H58" s="74">
        <v>0</v>
      </c>
      <c r="I58" s="74">
        <v>0</v>
      </c>
      <c r="J58" s="74">
        <v>0</v>
      </c>
      <c r="K58" s="74">
        <v>0</v>
      </c>
      <c r="L58" s="74">
        <v>0</v>
      </c>
      <c r="M58" s="74">
        <v>0</v>
      </c>
      <c r="N58" s="74">
        <v>0</v>
      </c>
      <c r="O58" s="74">
        <v>0</v>
      </c>
      <c r="P58" s="74">
        <v>0</v>
      </c>
      <c r="Q58" s="74">
        <v>0</v>
      </c>
      <c r="R58" s="74">
        <v>0</v>
      </c>
      <c r="S58" s="74">
        <v>0</v>
      </c>
      <c r="T58" s="74">
        <v>0</v>
      </c>
      <c r="U58" s="74">
        <v>0</v>
      </c>
      <c r="V58" s="74">
        <v>0</v>
      </c>
      <c r="W58" s="74">
        <v>0</v>
      </c>
      <c r="X58" s="74">
        <v>0</v>
      </c>
      <c r="Y58" s="74">
        <v>0</v>
      </c>
      <c r="Z58" s="74">
        <v>0</v>
      </c>
      <c r="AA58" s="74">
        <v>0</v>
      </c>
      <c r="AB58" s="74">
        <v>0</v>
      </c>
      <c r="AC58" s="74">
        <v>0</v>
      </c>
      <c r="AD58" s="74">
        <v>0</v>
      </c>
      <c r="AE58" s="74">
        <v>0</v>
      </c>
      <c r="AF58" s="74">
        <v>0</v>
      </c>
      <c r="AG58" s="74">
        <v>0</v>
      </c>
      <c r="AH58" s="74">
        <v>0</v>
      </c>
      <c r="AI58" s="74">
        <v>0</v>
      </c>
      <c r="AJ58" s="74">
        <v>0</v>
      </c>
      <c r="AK58" s="74">
        <v>0</v>
      </c>
      <c r="AL58" s="74">
        <v>0</v>
      </c>
      <c r="AM58" s="74">
        <v>0</v>
      </c>
      <c r="AN58" s="74">
        <v>0</v>
      </c>
      <c r="AO58" s="74">
        <v>0</v>
      </c>
      <c r="AP58" s="74">
        <v>0</v>
      </c>
      <c r="AQ58" s="74">
        <v>0</v>
      </c>
      <c r="AR58" s="74">
        <v>0</v>
      </c>
      <c r="AS58" s="74">
        <v>0</v>
      </c>
      <c r="AT58" s="74">
        <v>0</v>
      </c>
      <c r="AU58" s="74">
        <v>0</v>
      </c>
      <c r="AV58" s="74">
        <v>0</v>
      </c>
      <c r="AW58" s="74">
        <v>0</v>
      </c>
      <c r="AX58" s="74">
        <v>0</v>
      </c>
      <c r="AY58" s="74">
        <v>0</v>
      </c>
      <c r="AZ58" s="74">
        <v>0</v>
      </c>
      <c r="BA58" s="74">
        <v>0</v>
      </c>
      <c r="BB58" s="74">
        <v>0</v>
      </c>
      <c r="BC58" s="74">
        <v>0</v>
      </c>
      <c r="BD58" s="74">
        <v>0</v>
      </c>
      <c r="BE58" s="74">
        <v>0</v>
      </c>
      <c r="BF58" s="74">
        <v>0</v>
      </c>
      <c r="BG58" s="74">
        <v>0</v>
      </c>
      <c r="BH58" s="74">
        <v>0</v>
      </c>
      <c r="BI58" s="74">
        <v>0</v>
      </c>
      <c r="BJ58" s="74">
        <v>0</v>
      </c>
      <c r="BK58" s="74">
        <v>0</v>
      </c>
      <c r="BL58" s="74">
        <v>0</v>
      </c>
      <c r="BM58" s="74" t="s">
        <v>119</v>
      </c>
      <c r="BN58" s="74" t="s">
        <v>119</v>
      </c>
    </row>
    <row r="59" spans="1:66" ht="15">
      <c r="A59" s="69" t="s">
        <v>171</v>
      </c>
      <c r="B59" s="70">
        <v>0</v>
      </c>
      <c r="C59" s="72"/>
      <c r="D59" s="72"/>
      <c r="E59" s="72"/>
      <c r="F59" s="72"/>
      <c r="G59" s="72"/>
      <c r="H59" s="72"/>
      <c r="I59" s="72"/>
      <c r="J59" s="72"/>
      <c r="K59" s="72"/>
      <c r="L59" s="72"/>
      <c r="M59" s="72"/>
      <c r="N59" s="72"/>
      <c r="O59" s="72"/>
      <c r="P59" s="72"/>
      <c r="Q59" s="72"/>
      <c r="R59" s="72"/>
      <c r="S59" s="72"/>
      <c r="T59" s="72"/>
      <c r="U59" s="72"/>
      <c r="V59" s="72"/>
      <c r="W59" s="72"/>
      <c r="X59" s="72"/>
      <c r="Y59" s="72"/>
      <c r="Z59" s="72"/>
      <c r="AA59" s="72"/>
      <c r="AB59" s="72"/>
      <c r="AC59" s="72"/>
      <c r="AD59" s="72"/>
      <c r="AE59" s="72"/>
      <c r="AF59" s="72"/>
      <c r="AG59" s="72"/>
      <c r="AH59" s="72"/>
      <c r="AI59" s="72"/>
      <c r="AJ59" s="72"/>
      <c r="AK59" s="72"/>
      <c r="AL59" s="72"/>
      <c r="AM59" s="72"/>
      <c r="AN59" s="72"/>
      <c r="AO59" s="72"/>
      <c r="AP59" s="72"/>
      <c r="AQ59" s="72"/>
      <c r="AR59" s="72"/>
      <c r="AS59" s="72"/>
      <c r="AT59" s="72"/>
      <c r="AU59" s="72"/>
      <c r="AV59" s="72"/>
      <c r="AW59" s="72"/>
      <c r="AX59" s="72"/>
      <c r="AY59" s="72"/>
      <c r="AZ59" s="72"/>
      <c r="BA59" s="72"/>
      <c r="BB59" s="72"/>
      <c r="BC59" s="72"/>
      <c r="BD59" s="72"/>
      <c r="BE59" s="72"/>
      <c r="BF59" s="72"/>
      <c r="BG59" s="72"/>
      <c r="BH59" s="72"/>
      <c r="BI59" s="72"/>
      <c r="BJ59" s="72"/>
      <c r="BK59" s="72"/>
      <c r="BL59" s="72"/>
      <c r="BM59" s="72"/>
      <c r="BN59" s="72"/>
    </row>
    <row r="60" spans="1:66" ht="15">
      <c r="A60" s="73" t="s">
        <v>160</v>
      </c>
      <c r="B60" s="70">
        <v>0</v>
      </c>
      <c r="C60" s="74">
        <v>0</v>
      </c>
      <c r="D60" s="74">
        <v>0</v>
      </c>
      <c r="E60" s="74">
        <v>0</v>
      </c>
      <c r="F60" s="74">
        <v>0</v>
      </c>
      <c r="G60" s="74">
        <v>0</v>
      </c>
      <c r="H60" s="74">
        <v>0</v>
      </c>
      <c r="I60" s="74">
        <v>0</v>
      </c>
      <c r="J60" s="74">
        <v>0</v>
      </c>
      <c r="K60" s="74">
        <v>0</v>
      </c>
      <c r="L60" s="74">
        <v>0</v>
      </c>
      <c r="M60" s="74">
        <v>0</v>
      </c>
      <c r="N60" s="74">
        <v>0</v>
      </c>
      <c r="O60" s="74">
        <v>0</v>
      </c>
      <c r="P60" s="74">
        <v>0</v>
      </c>
      <c r="Q60" s="74">
        <v>0</v>
      </c>
      <c r="R60" s="74">
        <v>0</v>
      </c>
      <c r="S60" s="74">
        <v>0</v>
      </c>
      <c r="T60" s="74">
        <v>0</v>
      </c>
      <c r="U60" s="74">
        <v>0</v>
      </c>
      <c r="V60" s="74">
        <v>0</v>
      </c>
      <c r="W60" s="74">
        <v>0</v>
      </c>
      <c r="X60" s="74">
        <v>0</v>
      </c>
      <c r="Y60" s="74">
        <v>0</v>
      </c>
      <c r="Z60" s="74">
        <v>0</v>
      </c>
      <c r="AA60" s="74">
        <v>0</v>
      </c>
      <c r="AB60" s="74">
        <v>0</v>
      </c>
      <c r="AC60" s="74">
        <v>0</v>
      </c>
      <c r="AD60" s="74">
        <v>0</v>
      </c>
      <c r="AE60" s="74">
        <v>0</v>
      </c>
      <c r="AF60" s="74">
        <v>0</v>
      </c>
      <c r="AG60" s="74">
        <v>0</v>
      </c>
      <c r="AH60" s="74">
        <v>0</v>
      </c>
      <c r="AI60" s="74">
        <v>0</v>
      </c>
      <c r="AJ60" s="74">
        <v>0</v>
      </c>
      <c r="AK60" s="74">
        <v>0</v>
      </c>
      <c r="AL60" s="74">
        <v>0</v>
      </c>
      <c r="AM60" s="74">
        <v>0</v>
      </c>
      <c r="AN60" s="74">
        <v>0</v>
      </c>
      <c r="AO60" s="74">
        <v>0</v>
      </c>
      <c r="AP60" s="74">
        <v>0</v>
      </c>
      <c r="AQ60" s="74">
        <v>0</v>
      </c>
      <c r="AR60" s="74">
        <v>0</v>
      </c>
      <c r="AS60" s="74">
        <v>0</v>
      </c>
      <c r="AT60" s="74">
        <v>0</v>
      </c>
      <c r="AU60" s="74">
        <v>0</v>
      </c>
      <c r="AV60" s="74">
        <v>0</v>
      </c>
      <c r="AW60" s="74">
        <v>0</v>
      </c>
      <c r="AX60" s="74">
        <v>0</v>
      </c>
      <c r="AY60" s="74">
        <v>0</v>
      </c>
      <c r="AZ60" s="74">
        <v>0</v>
      </c>
      <c r="BA60" s="74">
        <v>0</v>
      </c>
      <c r="BB60" s="74">
        <v>0</v>
      </c>
      <c r="BC60" s="74">
        <v>0</v>
      </c>
      <c r="BD60" s="74">
        <v>0</v>
      </c>
      <c r="BE60" s="74">
        <v>0</v>
      </c>
      <c r="BF60" s="74">
        <v>0</v>
      </c>
      <c r="BG60" s="74">
        <v>0</v>
      </c>
      <c r="BH60" s="74">
        <v>0</v>
      </c>
      <c r="BI60" s="74">
        <v>0</v>
      </c>
      <c r="BJ60" s="74">
        <v>0</v>
      </c>
      <c r="BK60" s="74">
        <v>0</v>
      </c>
      <c r="BL60" s="74">
        <v>0</v>
      </c>
      <c r="BM60" s="74" t="s">
        <v>119</v>
      </c>
      <c r="BN60" s="74" t="s">
        <v>119</v>
      </c>
    </row>
    <row r="61" spans="1:66" ht="15">
      <c r="A61" s="69" t="s">
        <v>172</v>
      </c>
      <c r="B61" s="70">
        <v>0</v>
      </c>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2"/>
      <c r="BK61" s="72"/>
      <c r="BL61" s="72"/>
      <c r="BM61" s="72"/>
      <c r="BN61" s="72"/>
    </row>
    <row r="62" spans="1:66" ht="15">
      <c r="A62" s="69" t="s">
        <v>173</v>
      </c>
      <c r="B62" s="70">
        <v>0</v>
      </c>
      <c r="C62" s="72"/>
      <c r="D62" s="72"/>
      <c r="E62" s="72"/>
      <c r="F62" s="72"/>
      <c r="G62" s="72"/>
      <c r="H62" s="72"/>
      <c r="I62" s="72"/>
      <c r="J62" s="72"/>
      <c r="K62" s="72"/>
      <c r="L62" s="72"/>
      <c r="M62" s="72"/>
      <c r="N62" s="72"/>
      <c r="O62" s="72"/>
      <c r="P62" s="72"/>
      <c r="Q62" s="72"/>
      <c r="R62" s="72"/>
      <c r="S62" s="72"/>
      <c r="T62" s="72"/>
      <c r="U62" s="72"/>
      <c r="V62" s="72"/>
      <c r="W62" s="72"/>
      <c r="X62" s="72"/>
      <c r="Y62" s="72"/>
      <c r="Z62" s="72"/>
      <c r="AA62" s="72"/>
      <c r="AB62" s="72"/>
      <c r="AC62" s="72"/>
      <c r="AD62" s="72"/>
      <c r="AE62" s="72"/>
      <c r="AF62" s="72"/>
      <c r="AG62" s="72"/>
      <c r="AH62" s="72"/>
      <c r="AI62" s="72"/>
      <c r="AJ62" s="72"/>
      <c r="AK62" s="72"/>
      <c r="AL62" s="72"/>
      <c r="AM62" s="72"/>
      <c r="AN62" s="72"/>
      <c r="AO62" s="72"/>
      <c r="AP62" s="72"/>
      <c r="AQ62" s="72"/>
      <c r="AR62" s="72"/>
      <c r="AS62" s="72"/>
      <c r="AT62" s="72"/>
      <c r="AU62" s="72"/>
      <c r="AV62" s="72"/>
      <c r="AW62" s="72"/>
      <c r="AX62" s="72"/>
      <c r="AY62" s="72"/>
      <c r="AZ62" s="72"/>
      <c r="BA62" s="72"/>
      <c r="BB62" s="72"/>
      <c r="BC62" s="72"/>
      <c r="BD62" s="72"/>
      <c r="BE62" s="72"/>
      <c r="BF62" s="72"/>
      <c r="BG62" s="72"/>
      <c r="BH62" s="72"/>
      <c r="BI62" s="72"/>
      <c r="BJ62" s="72"/>
      <c r="BK62" s="72"/>
      <c r="BL62" s="72"/>
      <c r="BM62" s="72"/>
      <c r="BN62" s="72"/>
    </row>
    <row r="63" spans="1:66" ht="15">
      <c r="A63" s="69" t="s">
        <v>174</v>
      </c>
      <c r="B63" s="70">
        <v>0</v>
      </c>
      <c r="C63" s="74">
        <v>0</v>
      </c>
      <c r="D63" s="74">
        <v>0</v>
      </c>
      <c r="E63" s="74">
        <v>0</v>
      </c>
      <c r="F63" s="74">
        <v>0</v>
      </c>
      <c r="G63" s="74">
        <v>0</v>
      </c>
      <c r="H63" s="74">
        <v>0</v>
      </c>
      <c r="I63" s="74">
        <v>0</v>
      </c>
      <c r="J63" s="74">
        <v>0</v>
      </c>
      <c r="K63" s="74">
        <v>0</v>
      </c>
      <c r="L63" s="74">
        <v>0</v>
      </c>
      <c r="M63" s="74">
        <v>0</v>
      </c>
      <c r="N63" s="74">
        <v>0</v>
      </c>
      <c r="O63" s="74">
        <v>0</v>
      </c>
      <c r="P63" s="74">
        <v>0</v>
      </c>
      <c r="Q63" s="74">
        <v>0</v>
      </c>
      <c r="R63" s="74">
        <v>0</v>
      </c>
      <c r="S63" s="74">
        <v>0</v>
      </c>
      <c r="T63" s="74">
        <v>0</v>
      </c>
      <c r="U63" s="74">
        <v>0</v>
      </c>
      <c r="V63" s="74">
        <v>0</v>
      </c>
      <c r="W63" s="74">
        <v>0</v>
      </c>
      <c r="X63" s="74">
        <v>0</v>
      </c>
      <c r="Y63" s="74">
        <v>0</v>
      </c>
      <c r="Z63" s="74">
        <v>0</v>
      </c>
      <c r="AA63" s="74">
        <v>0</v>
      </c>
      <c r="AB63" s="74">
        <v>0</v>
      </c>
      <c r="AC63" s="74">
        <v>0</v>
      </c>
      <c r="AD63" s="74">
        <v>0</v>
      </c>
      <c r="AE63" s="74">
        <v>0</v>
      </c>
      <c r="AF63" s="74">
        <v>0</v>
      </c>
      <c r="AG63" s="74">
        <v>0</v>
      </c>
      <c r="AH63" s="74">
        <v>0</v>
      </c>
      <c r="AI63" s="74">
        <v>0</v>
      </c>
      <c r="AJ63" s="74">
        <v>0</v>
      </c>
      <c r="AK63" s="74">
        <v>0</v>
      </c>
      <c r="AL63" s="74">
        <v>0</v>
      </c>
      <c r="AM63" s="74">
        <v>0</v>
      </c>
      <c r="AN63" s="74">
        <v>0</v>
      </c>
      <c r="AO63" s="74">
        <v>0</v>
      </c>
      <c r="AP63" s="74">
        <v>0</v>
      </c>
      <c r="AQ63" s="74">
        <v>0</v>
      </c>
      <c r="AR63" s="74">
        <v>0</v>
      </c>
      <c r="AS63" s="74">
        <v>0</v>
      </c>
      <c r="AT63" s="74">
        <v>0</v>
      </c>
      <c r="AU63" s="74">
        <v>0</v>
      </c>
      <c r="AV63" s="74">
        <v>0</v>
      </c>
      <c r="AW63" s="74">
        <v>0</v>
      </c>
      <c r="AX63" s="74">
        <v>0</v>
      </c>
      <c r="AY63" s="74">
        <v>0</v>
      </c>
      <c r="AZ63" s="74">
        <v>0</v>
      </c>
      <c r="BA63" s="74">
        <v>0</v>
      </c>
      <c r="BB63" s="74">
        <v>0</v>
      </c>
      <c r="BC63" s="74">
        <v>0</v>
      </c>
      <c r="BD63" s="74">
        <v>0</v>
      </c>
      <c r="BE63" s="74">
        <v>0</v>
      </c>
      <c r="BF63" s="74">
        <v>0</v>
      </c>
      <c r="BG63" s="74">
        <v>0</v>
      </c>
      <c r="BH63" s="74">
        <v>0</v>
      </c>
      <c r="BI63" s="74">
        <v>0</v>
      </c>
      <c r="BJ63" s="74">
        <v>0</v>
      </c>
      <c r="BK63" s="74">
        <v>0</v>
      </c>
      <c r="BL63" s="74">
        <v>0</v>
      </c>
      <c r="BM63" s="74" t="s">
        <v>119</v>
      </c>
      <c r="BN63" s="74" t="s">
        <v>119</v>
      </c>
    </row>
    <row r="64" spans="1:66">
      <c r="A64" s="75" t="s">
        <v>164</v>
      </c>
      <c r="B64" s="76">
        <v>0</v>
      </c>
      <c r="C64" s="72"/>
      <c r="D64" s="72"/>
      <c r="E64" s="72"/>
      <c r="F64" s="72"/>
      <c r="G64" s="72"/>
      <c r="H64" s="72"/>
      <c r="I64" s="72"/>
      <c r="J64" s="72"/>
      <c r="K64" s="72"/>
      <c r="L64" s="72"/>
      <c r="M64" s="72"/>
      <c r="N64" s="72"/>
      <c r="O64" s="72"/>
      <c r="P64" s="72"/>
      <c r="Q64" s="72"/>
      <c r="R64" s="72"/>
      <c r="S64" s="72"/>
      <c r="T64" s="72"/>
      <c r="U64" s="72"/>
      <c r="V64" s="72"/>
      <c r="W64" s="72"/>
      <c r="X64" s="72"/>
      <c r="Y64" s="72"/>
      <c r="Z64" s="72"/>
      <c r="AA64" s="72"/>
      <c r="AB64" s="72"/>
      <c r="AC64" s="72"/>
      <c r="AD64" s="72"/>
      <c r="AE64" s="72"/>
      <c r="AF64" s="72"/>
      <c r="AG64" s="72"/>
      <c r="AH64" s="72"/>
      <c r="AI64" s="72"/>
      <c r="AJ64" s="72"/>
      <c r="AK64" s="72"/>
      <c r="AL64" s="72"/>
      <c r="AM64" s="72"/>
      <c r="AN64" s="72"/>
      <c r="AO64" s="72"/>
      <c r="AP64" s="72"/>
      <c r="AQ64" s="72"/>
      <c r="AR64" s="72"/>
      <c r="AS64" s="72"/>
      <c r="AT64" s="72"/>
      <c r="AU64" s="72"/>
      <c r="AV64" s="72"/>
      <c r="AW64" s="72"/>
      <c r="AX64" s="72"/>
      <c r="AY64" s="72"/>
      <c r="AZ64" s="72"/>
      <c r="BA64" s="72"/>
      <c r="BB64" s="72"/>
      <c r="BC64" s="72"/>
      <c r="BD64" s="72"/>
      <c r="BE64" s="72"/>
      <c r="BF64" s="72"/>
      <c r="BG64" s="72"/>
      <c r="BH64" s="72"/>
      <c r="BI64" s="72"/>
      <c r="BJ64" s="72"/>
      <c r="BK64" s="72"/>
      <c r="BL64" s="72"/>
      <c r="BM64" s="72"/>
      <c r="BN64" s="72"/>
    </row>
    <row r="65" spans="1:68">
      <c r="A65" s="75" t="s">
        <v>165</v>
      </c>
      <c r="B65" s="76">
        <v>0</v>
      </c>
      <c r="C65" s="72"/>
      <c r="D65" s="72"/>
      <c r="E65" s="72"/>
      <c r="F65" s="72"/>
      <c r="G65" s="72"/>
      <c r="H65" s="72"/>
      <c r="I65" s="72"/>
      <c r="J65" s="72"/>
      <c r="K65" s="72"/>
      <c r="L65" s="72"/>
      <c r="M65" s="72"/>
      <c r="N65" s="72"/>
      <c r="O65" s="72"/>
      <c r="P65" s="72"/>
      <c r="Q65" s="72"/>
      <c r="R65" s="72"/>
      <c r="S65" s="72"/>
      <c r="T65" s="72"/>
      <c r="U65" s="72"/>
      <c r="V65" s="72"/>
      <c r="W65" s="72"/>
      <c r="X65" s="72"/>
      <c r="Y65" s="72"/>
      <c r="Z65" s="72"/>
      <c r="AA65" s="72"/>
      <c r="AB65" s="72"/>
      <c r="AC65" s="72"/>
      <c r="AD65" s="72"/>
      <c r="AE65" s="72"/>
      <c r="AF65" s="72"/>
      <c r="AG65" s="72"/>
      <c r="AH65" s="72"/>
      <c r="AI65" s="72"/>
      <c r="AJ65" s="72"/>
      <c r="AK65" s="72"/>
      <c r="AL65" s="72"/>
      <c r="AM65" s="72"/>
      <c r="AN65" s="72"/>
      <c r="AO65" s="72"/>
      <c r="AP65" s="72"/>
      <c r="AQ65" s="72"/>
      <c r="AR65" s="72"/>
      <c r="AS65" s="72"/>
      <c r="AT65" s="72"/>
      <c r="AU65" s="72"/>
      <c r="AV65" s="72"/>
      <c r="AW65" s="72"/>
      <c r="AX65" s="72"/>
      <c r="AY65" s="72"/>
      <c r="AZ65" s="72"/>
      <c r="BA65" s="72"/>
      <c r="BB65" s="72"/>
      <c r="BC65" s="72"/>
      <c r="BD65" s="72"/>
      <c r="BE65" s="72"/>
      <c r="BF65" s="72"/>
      <c r="BG65" s="72"/>
      <c r="BH65" s="72"/>
      <c r="BI65" s="72"/>
      <c r="BJ65" s="72"/>
      <c r="BK65" s="72"/>
      <c r="BL65" s="72"/>
      <c r="BM65" s="72"/>
      <c r="BN65" s="72"/>
    </row>
    <row r="66" spans="1:68">
      <c r="A66" s="75" t="s">
        <v>166</v>
      </c>
      <c r="B66" s="76">
        <v>0</v>
      </c>
      <c r="C66" s="77"/>
      <c r="D66" s="77"/>
      <c r="E66" s="77"/>
      <c r="F66" s="77"/>
      <c r="G66" s="77"/>
      <c r="H66" s="77"/>
      <c r="I66" s="77"/>
      <c r="J66" s="77"/>
      <c r="K66" s="77"/>
      <c r="L66" s="77"/>
      <c r="M66" s="77"/>
      <c r="N66" s="77"/>
      <c r="O66" s="77"/>
      <c r="P66" s="77"/>
      <c r="Q66" s="77"/>
      <c r="R66" s="77"/>
      <c r="S66" s="77"/>
      <c r="T66" s="77"/>
      <c r="U66" s="77"/>
      <c r="V66" s="77"/>
      <c r="W66" s="77"/>
      <c r="X66" s="77"/>
      <c r="Y66" s="77"/>
      <c r="Z66" s="77"/>
      <c r="AA66" s="77"/>
      <c r="AB66" s="77"/>
      <c r="AC66" s="77"/>
      <c r="AD66" s="77"/>
      <c r="AE66" s="77"/>
      <c r="AF66" s="77"/>
      <c r="AG66" s="77"/>
      <c r="AH66" s="77"/>
      <c r="AI66" s="77"/>
      <c r="AJ66" s="77"/>
      <c r="AK66" s="77"/>
      <c r="AL66" s="77"/>
      <c r="AM66" s="77"/>
      <c r="AN66" s="77"/>
      <c r="AO66" s="77"/>
      <c r="AP66" s="77"/>
      <c r="AQ66" s="77"/>
      <c r="AR66" s="77"/>
      <c r="AS66" s="77"/>
      <c r="AT66" s="77"/>
      <c r="AU66" s="77"/>
      <c r="AV66" s="77"/>
      <c r="AW66" s="77"/>
      <c r="AX66" s="77"/>
      <c r="AY66" s="77"/>
      <c r="AZ66" s="77"/>
      <c r="BA66" s="77"/>
      <c r="BB66" s="77"/>
      <c r="BC66" s="77"/>
      <c r="BD66" s="77"/>
      <c r="BE66" s="77"/>
      <c r="BF66" s="77"/>
      <c r="BG66" s="77"/>
      <c r="BH66" s="77"/>
      <c r="BI66" s="77"/>
      <c r="BJ66" s="77"/>
      <c r="BK66" s="77"/>
      <c r="BL66" s="77"/>
      <c r="BM66" s="77"/>
      <c r="BN66" s="77"/>
      <c r="BO66" s="78"/>
      <c r="BP66" s="78"/>
    </row>
    <row r="67" spans="1:68" ht="15">
      <c r="A67" s="69" t="s">
        <v>167</v>
      </c>
      <c r="B67" s="70">
        <v>0</v>
      </c>
      <c r="C67" s="72"/>
      <c r="D67" s="72"/>
      <c r="E67" s="72"/>
      <c r="F67" s="72"/>
      <c r="G67" s="72"/>
      <c r="H67" s="72"/>
      <c r="I67" s="72"/>
      <c r="J67" s="72"/>
      <c r="K67" s="72"/>
      <c r="L67" s="72"/>
      <c r="M67" s="72"/>
      <c r="N67" s="72"/>
      <c r="O67" s="72"/>
      <c r="P67" s="72"/>
      <c r="Q67" s="72"/>
      <c r="R67" s="72"/>
      <c r="S67" s="72"/>
      <c r="T67" s="72"/>
      <c r="U67" s="72"/>
      <c r="V67" s="72"/>
      <c r="W67" s="72"/>
      <c r="X67" s="72"/>
      <c r="Y67" s="72"/>
      <c r="Z67" s="72"/>
      <c r="AA67" s="72"/>
      <c r="AB67" s="72"/>
      <c r="AC67" s="72"/>
      <c r="AD67" s="72"/>
      <c r="AE67" s="72"/>
      <c r="AF67" s="72"/>
      <c r="AG67" s="72"/>
      <c r="AH67" s="72"/>
      <c r="AI67" s="72"/>
      <c r="AJ67" s="72"/>
      <c r="AK67" s="72"/>
      <c r="AL67" s="72"/>
      <c r="AM67" s="72"/>
      <c r="AN67" s="72"/>
      <c r="AO67" s="72"/>
      <c r="AP67" s="72"/>
      <c r="AQ67" s="72"/>
      <c r="AR67" s="72"/>
      <c r="AS67" s="72"/>
      <c r="AT67" s="72"/>
      <c r="AU67" s="72"/>
      <c r="AV67" s="72"/>
      <c r="AW67" s="72"/>
      <c r="AX67" s="72"/>
      <c r="AY67" s="72"/>
      <c r="AZ67" s="72"/>
      <c r="BA67" s="72"/>
      <c r="BB67" s="72"/>
      <c r="BC67" s="72"/>
      <c r="BD67" s="72"/>
      <c r="BE67" s="72"/>
      <c r="BF67" s="72"/>
      <c r="BG67" s="72"/>
      <c r="BH67" s="72"/>
      <c r="BI67" s="72"/>
      <c r="BJ67" s="72"/>
      <c r="BK67" s="72"/>
      <c r="BL67" s="72"/>
      <c r="BM67" s="72"/>
      <c r="BN67" s="72"/>
    </row>
    <row r="68" spans="1:68" ht="15">
      <c r="A68" s="66"/>
      <c r="B68" s="43"/>
      <c r="C68" s="10"/>
      <c r="D68" s="10"/>
      <c r="E68" s="10"/>
      <c r="F68" s="10"/>
      <c r="G68" s="10"/>
      <c r="H68" s="10"/>
      <c r="I68" s="10"/>
      <c r="J68" s="10"/>
      <c r="K68" s="10"/>
      <c r="L68" s="10"/>
      <c r="M68" s="10"/>
      <c r="N68" s="10"/>
      <c r="O68" s="10"/>
      <c r="P68" s="10"/>
      <c r="Q68" s="10"/>
      <c r="R68" s="10"/>
      <c r="S68" s="10"/>
      <c r="T68" s="10"/>
      <c r="U68" s="10"/>
      <c r="V68" s="10"/>
      <c r="W68" s="10"/>
      <c r="X68" s="10"/>
      <c r="Y68" s="10"/>
      <c r="Z68" s="10"/>
      <c r="AA68" s="10"/>
      <c r="AB68" s="10"/>
      <c r="AC68" s="10"/>
      <c r="AD68" s="10"/>
      <c r="AE68" s="10"/>
      <c r="AF68" s="10"/>
      <c r="AG68" s="10"/>
      <c r="AH68" s="10"/>
      <c r="AI68" s="10"/>
      <c r="AJ68" s="10"/>
      <c r="AK68" s="10"/>
      <c r="AL68" s="10"/>
      <c r="AM68" s="10"/>
      <c r="AN68" s="10"/>
      <c r="AO68" s="10"/>
      <c r="AP68" s="10"/>
      <c r="AQ68" s="10"/>
      <c r="AR68" s="10"/>
      <c r="AS68" s="10"/>
      <c r="AT68" s="10"/>
      <c r="AU68" s="10"/>
      <c r="AV68" s="10"/>
      <c r="AW68" s="10"/>
      <c r="AX68" s="10"/>
      <c r="AY68" s="10"/>
      <c r="AZ68" s="10"/>
      <c r="BA68" s="10"/>
      <c r="BB68" s="10"/>
      <c r="BC68" s="10"/>
      <c r="BD68" s="10"/>
      <c r="BE68" s="10"/>
      <c r="BF68" s="10"/>
      <c r="BG68" s="10"/>
      <c r="BH68" s="10"/>
      <c r="BI68" s="10"/>
      <c r="BJ68" s="10"/>
      <c r="BK68" s="10"/>
      <c r="BL68" s="10"/>
      <c r="BM68" s="10"/>
      <c r="BN68" s="10"/>
    </row>
    <row r="69" spans="1:68">
      <c r="A69" s="79" t="s">
        <v>175</v>
      </c>
      <c r="B69" s="80">
        <v>0</v>
      </c>
      <c r="C69" s="72"/>
      <c r="D69" s="72"/>
      <c r="E69" s="72"/>
      <c r="F69" s="72"/>
      <c r="G69" s="72"/>
      <c r="H69" s="72"/>
      <c r="I69" s="72"/>
      <c r="J69" s="72"/>
      <c r="K69" s="72"/>
      <c r="L69" s="72"/>
      <c r="M69" s="72"/>
      <c r="N69" s="72"/>
      <c r="O69" s="72"/>
      <c r="P69" s="72"/>
      <c r="Q69" s="72"/>
      <c r="R69" s="72"/>
      <c r="S69" s="72"/>
      <c r="T69" s="72"/>
      <c r="U69" s="72"/>
      <c r="V69" s="72"/>
      <c r="W69" s="72"/>
      <c r="X69" s="72"/>
      <c r="Y69" s="72"/>
      <c r="Z69" s="72"/>
      <c r="AA69" s="72"/>
      <c r="AB69" s="72"/>
      <c r="AC69" s="72"/>
      <c r="AD69" s="72"/>
      <c r="AE69" s="72"/>
      <c r="AF69" s="72"/>
      <c r="AG69" s="72"/>
      <c r="AH69" s="72"/>
      <c r="AI69" s="72"/>
      <c r="AJ69" s="72"/>
      <c r="AK69" s="72"/>
      <c r="AL69" s="72"/>
      <c r="AM69" s="72"/>
      <c r="AN69" s="72"/>
      <c r="AO69" s="72"/>
      <c r="AP69" s="72"/>
      <c r="AQ69" s="72"/>
      <c r="AR69" s="72"/>
      <c r="AS69" s="72"/>
      <c r="AT69" s="72"/>
      <c r="AU69" s="72"/>
      <c r="AV69" s="72"/>
      <c r="AW69" s="72"/>
      <c r="AX69" s="72"/>
      <c r="AY69" s="72"/>
      <c r="AZ69" s="72"/>
      <c r="BA69" s="72"/>
      <c r="BB69" s="72"/>
      <c r="BC69" s="72"/>
      <c r="BD69" s="72"/>
      <c r="BE69" s="72"/>
      <c r="BF69" s="72"/>
      <c r="BG69" s="72"/>
      <c r="BH69" s="72"/>
      <c r="BI69" s="72"/>
      <c r="BJ69" s="72"/>
      <c r="BK69" s="72"/>
      <c r="BL69" s="72"/>
      <c r="BM69" s="72"/>
      <c r="BN69" s="72"/>
    </row>
    <row r="70" spans="1:68" ht="15">
      <c r="A70" s="66"/>
      <c r="B70" s="43"/>
      <c r="C70" s="10"/>
      <c r="D70" s="10"/>
      <c r="E70" s="10"/>
      <c r="F70" s="10"/>
      <c r="G70" s="10"/>
      <c r="H70" s="10"/>
      <c r="I70" s="10"/>
      <c r="J70" s="10"/>
      <c r="K70" s="10"/>
      <c r="L70" s="10"/>
      <c r="M70" s="10"/>
      <c r="N70" s="10"/>
      <c r="O70" s="10"/>
      <c r="P70" s="10"/>
      <c r="Q70" s="10"/>
      <c r="R70" s="10"/>
      <c r="S70" s="10"/>
      <c r="T70" s="10"/>
      <c r="U70" s="10"/>
      <c r="V70" s="10"/>
      <c r="W70" s="10"/>
      <c r="X70" s="10"/>
      <c r="Y70" s="10"/>
      <c r="Z70" s="10"/>
      <c r="AA70" s="10"/>
      <c r="AB70" s="10"/>
      <c r="AC70" s="10"/>
      <c r="AD70" s="10"/>
      <c r="AE70" s="10"/>
      <c r="AF70" s="10"/>
      <c r="AG70" s="10"/>
      <c r="AH70" s="10"/>
      <c r="AI70" s="10"/>
      <c r="AJ70" s="10"/>
      <c r="AK70" s="10"/>
      <c r="AL70" s="10"/>
      <c r="AM70" s="10"/>
      <c r="AN70" s="10"/>
      <c r="AO70" s="10"/>
      <c r="AP70" s="10"/>
      <c r="AQ70" s="10"/>
      <c r="AR70" s="10"/>
      <c r="AS70" s="10"/>
      <c r="AT70" s="10"/>
      <c r="AU70" s="10"/>
      <c r="AV70" s="10"/>
      <c r="AW70" s="10"/>
      <c r="AX70" s="10"/>
      <c r="AY70" s="10"/>
      <c r="AZ70" s="10"/>
      <c r="BA70" s="10"/>
      <c r="BB70" s="10"/>
      <c r="BC70" s="10"/>
      <c r="BD70" s="10"/>
      <c r="BE70" s="10"/>
      <c r="BF70" s="10"/>
      <c r="BG70" s="10"/>
      <c r="BH70" s="10"/>
      <c r="BI70" s="10"/>
      <c r="BJ70" s="10"/>
      <c r="BK70" s="10"/>
      <c r="BL70" s="10"/>
      <c r="BM70" s="10"/>
      <c r="BN70" s="10"/>
    </row>
    <row r="71" spans="1:68" ht="15">
      <c r="A71" s="67" t="s">
        <v>176</v>
      </c>
      <c r="B71" s="68"/>
      <c r="C71" s="42"/>
      <c r="D71" s="42"/>
      <c r="E71" s="42"/>
      <c r="F71" s="42"/>
      <c r="G71" s="42"/>
      <c r="H71" s="42"/>
      <c r="I71" s="42"/>
      <c r="J71" s="42"/>
      <c r="K71" s="42"/>
      <c r="L71" s="42"/>
      <c r="M71" s="42"/>
      <c r="N71" s="42"/>
      <c r="O71" s="42"/>
      <c r="P71" s="42"/>
      <c r="Q71" s="42"/>
      <c r="R71" s="42"/>
      <c r="S71" s="42"/>
      <c r="T71" s="42"/>
      <c r="U71" s="42"/>
      <c r="V71" s="42"/>
      <c r="W71" s="42"/>
      <c r="X71" s="42"/>
      <c r="Y71" s="42"/>
      <c r="Z71" s="42"/>
      <c r="AA71" s="42"/>
      <c r="AB71" s="42"/>
      <c r="AC71" s="42"/>
      <c r="AD71" s="42"/>
      <c r="AE71" s="42"/>
      <c r="AF71" s="42"/>
      <c r="AG71" s="42"/>
      <c r="AH71" s="42"/>
      <c r="AI71" s="42"/>
      <c r="AJ71" s="42"/>
      <c r="AK71" s="42"/>
      <c r="AL71" s="42"/>
      <c r="AM71" s="42"/>
      <c r="AN71" s="42"/>
      <c r="AO71" s="42"/>
      <c r="AP71" s="42"/>
      <c r="AQ71" s="42"/>
      <c r="AR71" s="42"/>
      <c r="AS71" s="42"/>
      <c r="AT71" s="42"/>
      <c r="AU71" s="42"/>
      <c r="AV71" s="42"/>
      <c r="AW71" s="42"/>
      <c r="AX71" s="42"/>
      <c r="AY71" s="42"/>
      <c r="AZ71" s="42"/>
      <c r="BA71" s="42"/>
      <c r="BB71" s="42"/>
      <c r="BC71" s="42"/>
      <c r="BD71" s="42"/>
      <c r="BE71" s="42"/>
      <c r="BF71" s="42"/>
      <c r="BG71" s="42"/>
      <c r="BH71" s="42"/>
      <c r="BI71" s="42"/>
      <c r="BJ71" s="42"/>
      <c r="BK71" s="42"/>
      <c r="BL71" s="42"/>
      <c r="BM71" s="42"/>
      <c r="BN71" s="42"/>
    </row>
    <row r="72" spans="1:68" ht="15">
      <c r="A72" s="69" t="s">
        <v>177</v>
      </c>
      <c r="B72" s="70">
        <v>0</v>
      </c>
      <c r="C72" s="72"/>
      <c r="D72" s="72"/>
      <c r="E72" s="72"/>
      <c r="F72" s="72"/>
      <c r="G72" s="72"/>
      <c r="H72" s="72"/>
      <c r="I72" s="72"/>
      <c r="J72" s="72"/>
      <c r="K72" s="72"/>
      <c r="L72" s="72"/>
      <c r="M72" s="72"/>
      <c r="N72" s="72"/>
      <c r="O72" s="72"/>
      <c r="P72" s="72"/>
      <c r="Q72" s="72"/>
      <c r="R72" s="72"/>
      <c r="S72" s="72"/>
      <c r="T72" s="72"/>
      <c r="U72" s="72"/>
      <c r="V72" s="72"/>
      <c r="W72" s="72"/>
      <c r="X72" s="72"/>
      <c r="Y72" s="72"/>
      <c r="Z72" s="72"/>
      <c r="AA72" s="72"/>
      <c r="AB72" s="72"/>
      <c r="AC72" s="72"/>
      <c r="AD72" s="72"/>
      <c r="AE72" s="72"/>
      <c r="AF72" s="72"/>
      <c r="AG72" s="72"/>
      <c r="AH72" s="72"/>
      <c r="AI72" s="72"/>
      <c r="AJ72" s="72"/>
      <c r="AK72" s="72"/>
      <c r="AL72" s="72"/>
      <c r="AM72" s="72"/>
      <c r="AN72" s="72"/>
      <c r="AO72" s="72"/>
      <c r="AP72" s="72"/>
      <c r="AQ72" s="72"/>
      <c r="AR72" s="72"/>
      <c r="AS72" s="72"/>
      <c r="AT72" s="72"/>
      <c r="AU72" s="72"/>
      <c r="AV72" s="72"/>
      <c r="AW72" s="72"/>
      <c r="AX72" s="72"/>
      <c r="AY72" s="72"/>
      <c r="AZ72" s="72"/>
      <c r="BA72" s="72"/>
      <c r="BB72" s="72"/>
      <c r="BC72" s="72"/>
      <c r="BD72" s="72"/>
      <c r="BE72" s="72"/>
      <c r="BF72" s="72"/>
      <c r="BG72" s="72"/>
      <c r="BH72" s="72"/>
      <c r="BI72" s="72"/>
      <c r="BJ72" s="72"/>
      <c r="BK72" s="72"/>
      <c r="BL72" s="72"/>
      <c r="BM72" s="72"/>
      <c r="BN72" s="72"/>
    </row>
    <row r="73" spans="1:68" ht="15">
      <c r="A73" s="69" t="s">
        <v>178</v>
      </c>
      <c r="B73" s="70">
        <v>0</v>
      </c>
      <c r="C73" s="72"/>
      <c r="D73" s="72"/>
      <c r="E73" s="72"/>
      <c r="F73" s="72"/>
      <c r="G73" s="72"/>
      <c r="H73" s="72"/>
      <c r="I73" s="72"/>
      <c r="J73" s="72"/>
      <c r="K73" s="72"/>
      <c r="L73" s="72"/>
      <c r="M73" s="72"/>
      <c r="N73" s="72"/>
      <c r="O73" s="72"/>
      <c r="P73" s="72"/>
      <c r="Q73" s="72"/>
      <c r="R73" s="72"/>
      <c r="S73" s="72"/>
      <c r="T73" s="72"/>
      <c r="U73" s="72"/>
      <c r="V73" s="72"/>
      <c r="W73" s="72"/>
      <c r="X73" s="72"/>
      <c r="Y73" s="72"/>
      <c r="Z73" s="72"/>
      <c r="AA73" s="72"/>
      <c r="AB73" s="72"/>
      <c r="AC73" s="72"/>
      <c r="AD73" s="72"/>
      <c r="AE73" s="72"/>
      <c r="AF73" s="72"/>
      <c r="AG73" s="72"/>
      <c r="AH73" s="72"/>
      <c r="AI73" s="72"/>
      <c r="AJ73" s="72"/>
      <c r="AK73" s="72"/>
      <c r="AL73" s="72"/>
      <c r="AM73" s="72"/>
      <c r="AN73" s="72"/>
      <c r="AO73" s="72"/>
      <c r="AP73" s="72"/>
      <c r="AQ73" s="72"/>
      <c r="AR73" s="72"/>
      <c r="AS73" s="72"/>
      <c r="AT73" s="72"/>
      <c r="AU73" s="72"/>
      <c r="AV73" s="72"/>
      <c r="AW73" s="72"/>
      <c r="AX73" s="72"/>
      <c r="AY73" s="72"/>
      <c r="AZ73" s="72"/>
      <c r="BA73" s="72"/>
      <c r="BB73" s="72"/>
      <c r="BC73" s="72"/>
      <c r="BD73" s="72"/>
      <c r="BE73" s="72"/>
      <c r="BF73" s="72"/>
      <c r="BG73" s="72"/>
      <c r="BH73" s="72"/>
      <c r="BI73" s="72"/>
      <c r="BJ73" s="72"/>
      <c r="BK73" s="72"/>
      <c r="BL73" s="72"/>
      <c r="BM73" s="72"/>
      <c r="BN73" s="72"/>
    </row>
    <row r="74" spans="1:68" ht="15">
      <c r="A74" s="73" t="s">
        <v>158</v>
      </c>
      <c r="B74" s="70">
        <v>0</v>
      </c>
      <c r="C74" s="74">
        <v>0</v>
      </c>
      <c r="D74" s="74">
        <v>0</v>
      </c>
      <c r="E74" s="74">
        <v>0</v>
      </c>
      <c r="F74" s="74">
        <v>0</v>
      </c>
      <c r="G74" s="74">
        <v>0</v>
      </c>
      <c r="H74" s="74">
        <v>0</v>
      </c>
      <c r="I74" s="74">
        <v>0</v>
      </c>
      <c r="J74" s="74">
        <v>0</v>
      </c>
      <c r="K74" s="74">
        <v>0</v>
      </c>
      <c r="L74" s="74">
        <v>0</v>
      </c>
      <c r="M74" s="74">
        <v>0</v>
      </c>
      <c r="N74" s="74">
        <v>0</v>
      </c>
      <c r="O74" s="74">
        <v>0</v>
      </c>
      <c r="P74" s="74">
        <v>0</v>
      </c>
      <c r="Q74" s="74">
        <v>0</v>
      </c>
      <c r="R74" s="74">
        <v>0</v>
      </c>
      <c r="S74" s="74">
        <v>0</v>
      </c>
      <c r="T74" s="74">
        <v>0</v>
      </c>
      <c r="U74" s="74">
        <v>0</v>
      </c>
      <c r="V74" s="74">
        <v>0</v>
      </c>
      <c r="W74" s="74">
        <v>0</v>
      </c>
      <c r="X74" s="74">
        <v>0</v>
      </c>
      <c r="Y74" s="74">
        <v>0</v>
      </c>
      <c r="Z74" s="74">
        <v>0</v>
      </c>
      <c r="AA74" s="74">
        <v>0</v>
      </c>
      <c r="AB74" s="74">
        <v>0</v>
      </c>
      <c r="AC74" s="74">
        <v>0</v>
      </c>
      <c r="AD74" s="74">
        <v>0</v>
      </c>
      <c r="AE74" s="74">
        <v>0</v>
      </c>
      <c r="AF74" s="74">
        <v>0</v>
      </c>
      <c r="AG74" s="74">
        <v>0</v>
      </c>
      <c r="AH74" s="74">
        <v>0</v>
      </c>
      <c r="AI74" s="74">
        <v>0</v>
      </c>
      <c r="AJ74" s="74">
        <v>0</v>
      </c>
      <c r="AK74" s="74">
        <v>0</v>
      </c>
      <c r="AL74" s="74">
        <v>0</v>
      </c>
      <c r="AM74" s="74">
        <v>0</v>
      </c>
      <c r="AN74" s="74">
        <v>0</v>
      </c>
      <c r="AO74" s="74">
        <v>0</v>
      </c>
      <c r="AP74" s="74">
        <v>0</v>
      </c>
      <c r="AQ74" s="74">
        <v>0</v>
      </c>
      <c r="AR74" s="74">
        <v>0</v>
      </c>
      <c r="AS74" s="74">
        <v>0</v>
      </c>
      <c r="AT74" s="74">
        <v>0</v>
      </c>
      <c r="AU74" s="74">
        <v>0</v>
      </c>
      <c r="AV74" s="74">
        <v>0</v>
      </c>
      <c r="AW74" s="74">
        <v>0</v>
      </c>
      <c r="AX74" s="74">
        <v>0</v>
      </c>
      <c r="AY74" s="74">
        <v>0</v>
      </c>
      <c r="AZ74" s="74">
        <v>0</v>
      </c>
      <c r="BA74" s="74">
        <v>0</v>
      </c>
      <c r="BB74" s="74">
        <v>0</v>
      </c>
      <c r="BC74" s="74">
        <v>0</v>
      </c>
      <c r="BD74" s="74">
        <v>0</v>
      </c>
      <c r="BE74" s="74">
        <v>0</v>
      </c>
      <c r="BF74" s="74">
        <v>0</v>
      </c>
      <c r="BG74" s="74">
        <v>0</v>
      </c>
      <c r="BH74" s="74">
        <v>0</v>
      </c>
      <c r="BI74" s="74">
        <v>0</v>
      </c>
      <c r="BJ74" s="74">
        <v>0</v>
      </c>
      <c r="BK74" s="74">
        <v>0</v>
      </c>
      <c r="BL74" s="74">
        <v>0</v>
      </c>
      <c r="BM74" s="74" t="s">
        <v>119</v>
      </c>
      <c r="BN74" s="74" t="s">
        <v>119</v>
      </c>
    </row>
    <row r="75" spans="1:68" ht="15">
      <c r="A75" s="69" t="s">
        <v>179</v>
      </c>
      <c r="B75" s="70">
        <v>0</v>
      </c>
      <c r="C75" s="72"/>
      <c r="D75" s="72"/>
      <c r="E75" s="72"/>
      <c r="F75" s="72"/>
      <c r="G75" s="72"/>
      <c r="H75" s="72"/>
      <c r="I75" s="72"/>
      <c r="J75" s="72"/>
      <c r="K75" s="72"/>
      <c r="L75" s="72"/>
      <c r="M75" s="72"/>
      <c r="N75" s="72"/>
      <c r="O75" s="72"/>
      <c r="P75" s="72"/>
      <c r="Q75" s="72"/>
      <c r="R75" s="72"/>
      <c r="S75" s="72"/>
      <c r="T75" s="72"/>
      <c r="U75" s="72"/>
      <c r="V75" s="72"/>
      <c r="W75" s="72"/>
      <c r="X75" s="72"/>
      <c r="Y75" s="72"/>
      <c r="Z75" s="72"/>
      <c r="AA75" s="72"/>
      <c r="AB75" s="72"/>
      <c r="AC75" s="72"/>
      <c r="AD75" s="72"/>
      <c r="AE75" s="72"/>
      <c r="AF75" s="72"/>
      <c r="AG75" s="72"/>
      <c r="AH75" s="72"/>
      <c r="AI75" s="72"/>
      <c r="AJ75" s="72"/>
      <c r="AK75" s="72"/>
      <c r="AL75" s="72"/>
      <c r="AM75" s="72"/>
      <c r="AN75" s="72"/>
      <c r="AO75" s="72"/>
      <c r="AP75" s="72"/>
      <c r="AQ75" s="72"/>
      <c r="AR75" s="72"/>
      <c r="AS75" s="72"/>
      <c r="AT75" s="72"/>
      <c r="AU75" s="72"/>
      <c r="AV75" s="72"/>
      <c r="AW75" s="72"/>
      <c r="AX75" s="72"/>
      <c r="AY75" s="72"/>
      <c r="AZ75" s="72"/>
      <c r="BA75" s="72"/>
      <c r="BB75" s="72"/>
      <c r="BC75" s="72"/>
      <c r="BD75" s="72"/>
      <c r="BE75" s="72"/>
      <c r="BF75" s="72"/>
      <c r="BG75" s="72"/>
      <c r="BH75" s="72"/>
      <c r="BI75" s="72"/>
      <c r="BJ75" s="72"/>
      <c r="BK75" s="72"/>
      <c r="BL75" s="72"/>
      <c r="BM75" s="72"/>
      <c r="BN75" s="72"/>
    </row>
    <row r="76" spans="1:68" ht="15">
      <c r="A76" s="73" t="s">
        <v>160</v>
      </c>
      <c r="B76" s="70">
        <v>0</v>
      </c>
      <c r="C76" s="74">
        <v>0</v>
      </c>
      <c r="D76" s="74">
        <v>0</v>
      </c>
      <c r="E76" s="74">
        <v>0</v>
      </c>
      <c r="F76" s="74">
        <v>0</v>
      </c>
      <c r="G76" s="74">
        <v>0</v>
      </c>
      <c r="H76" s="74">
        <v>0</v>
      </c>
      <c r="I76" s="74">
        <v>0</v>
      </c>
      <c r="J76" s="74">
        <v>0</v>
      </c>
      <c r="K76" s="74">
        <v>0</v>
      </c>
      <c r="L76" s="74">
        <v>0</v>
      </c>
      <c r="M76" s="74">
        <v>0</v>
      </c>
      <c r="N76" s="74">
        <v>0</v>
      </c>
      <c r="O76" s="74">
        <v>0</v>
      </c>
      <c r="P76" s="74">
        <v>0</v>
      </c>
      <c r="Q76" s="74">
        <v>0</v>
      </c>
      <c r="R76" s="74">
        <v>0</v>
      </c>
      <c r="S76" s="74">
        <v>0</v>
      </c>
      <c r="T76" s="74">
        <v>0</v>
      </c>
      <c r="U76" s="74">
        <v>0</v>
      </c>
      <c r="V76" s="74">
        <v>0</v>
      </c>
      <c r="W76" s="74">
        <v>0</v>
      </c>
      <c r="X76" s="74">
        <v>0</v>
      </c>
      <c r="Y76" s="74">
        <v>0</v>
      </c>
      <c r="Z76" s="74">
        <v>0</v>
      </c>
      <c r="AA76" s="74">
        <v>0</v>
      </c>
      <c r="AB76" s="74">
        <v>0</v>
      </c>
      <c r="AC76" s="74">
        <v>0</v>
      </c>
      <c r="AD76" s="74">
        <v>0</v>
      </c>
      <c r="AE76" s="74">
        <v>0</v>
      </c>
      <c r="AF76" s="74">
        <v>0</v>
      </c>
      <c r="AG76" s="74">
        <v>0</v>
      </c>
      <c r="AH76" s="74">
        <v>0</v>
      </c>
      <c r="AI76" s="74">
        <v>0</v>
      </c>
      <c r="AJ76" s="74">
        <v>0</v>
      </c>
      <c r="AK76" s="74">
        <v>0</v>
      </c>
      <c r="AL76" s="74">
        <v>0</v>
      </c>
      <c r="AM76" s="74">
        <v>0</v>
      </c>
      <c r="AN76" s="74">
        <v>0</v>
      </c>
      <c r="AO76" s="74">
        <v>0</v>
      </c>
      <c r="AP76" s="74">
        <v>0</v>
      </c>
      <c r="AQ76" s="74">
        <v>0</v>
      </c>
      <c r="AR76" s="74">
        <v>0</v>
      </c>
      <c r="AS76" s="74">
        <v>0</v>
      </c>
      <c r="AT76" s="74">
        <v>0</v>
      </c>
      <c r="AU76" s="74">
        <v>0</v>
      </c>
      <c r="AV76" s="74">
        <v>0</v>
      </c>
      <c r="AW76" s="74">
        <v>0</v>
      </c>
      <c r="AX76" s="74">
        <v>0</v>
      </c>
      <c r="AY76" s="74">
        <v>0</v>
      </c>
      <c r="AZ76" s="74">
        <v>0</v>
      </c>
      <c r="BA76" s="74">
        <v>0</v>
      </c>
      <c r="BB76" s="74">
        <v>0</v>
      </c>
      <c r="BC76" s="74">
        <v>0</v>
      </c>
      <c r="BD76" s="74">
        <v>0</v>
      </c>
      <c r="BE76" s="74">
        <v>0</v>
      </c>
      <c r="BF76" s="74">
        <v>0</v>
      </c>
      <c r="BG76" s="74">
        <v>0</v>
      </c>
      <c r="BH76" s="74">
        <v>0</v>
      </c>
      <c r="BI76" s="74">
        <v>0</v>
      </c>
      <c r="BJ76" s="74">
        <v>0</v>
      </c>
      <c r="BK76" s="74">
        <v>0</v>
      </c>
      <c r="BL76" s="74">
        <v>0</v>
      </c>
      <c r="BM76" s="74" t="s">
        <v>119</v>
      </c>
      <c r="BN76" s="74" t="s">
        <v>119</v>
      </c>
    </row>
    <row r="77" spans="1:68" ht="15">
      <c r="A77" s="69" t="s">
        <v>180</v>
      </c>
      <c r="B77" s="70">
        <v>0</v>
      </c>
      <c r="C77" s="72"/>
      <c r="D77" s="72"/>
      <c r="E77" s="72"/>
      <c r="F77" s="72"/>
      <c r="G77" s="72"/>
      <c r="H77" s="72"/>
      <c r="I77" s="72"/>
      <c r="J77" s="72"/>
      <c r="K77" s="72"/>
      <c r="L77" s="72"/>
      <c r="M77" s="72"/>
      <c r="N77" s="72"/>
      <c r="O77" s="72"/>
      <c r="P77" s="72"/>
      <c r="Q77" s="72"/>
      <c r="R77" s="72"/>
      <c r="S77" s="72"/>
      <c r="T77" s="72"/>
      <c r="U77" s="72"/>
      <c r="V77" s="72"/>
      <c r="W77" s="72"/>
      <c r="X77" s="72"/>
      <c r="Y77" s="72"/>
      <c r="Z77" s="72"/>
      <c r="AA77" s="72"/>
      <c r="AB77" s="72"/>
      <c r="AC77" s="72"/>
      <c r="AD77" s="72"/>
      <c r="AE77" s="72"/>
      <c r="AF77" s="72"/>
      <c r="AG77" s="72"/>
      <c r="AH77" s="72"/>
      <c r="AI77" s="72"/>
      <c r="AJ77" s="72"/>
      <c r="AK77" s="72"/>
      <c r="AL77" s="72"/>
      <c r="AM77" s="72"/>
      <c r="AN77" s="72"/>
      <c r="AO77" s="72"/>
      <c r="AP77" s="72"/>
      <c r="AQ77" s="72"/>
      <c r="AR77" s="72"/>
      <c r="AS77" s="72"/>
      <c r="AT77" s="72"/>
      <c r="AU77" s="72"/>
      <c r="AV77" s="72"/>
      <c r="AW77" s="72"/>
      <c r="AX77" s="72"/>
      <c r="AY77" s="72"/>
      <c r="AZ77" s="72"/>
      <c r="BA77" s="72"/>
      <c r="BB77" s="72"/>
      <c r="BC77" s="72"/>
      <c r="BD77" s="72"/>
      <c r="BE77" s="72"/>
      <c r="BF77" s="72"/>
      <c r="BG77" s="72"/>
      <c r="BH77" s="72"/>
      <c r="BI77" s="72"/>
      <c r="BJ77" s="72"/>
      <c r="BK77" s="72"/>
      <c r="BL77" s="72"/>
      <c r="BM77" s="72"/>
      <c r="BN77" s="72"/>
    </row>
    <row r="78" spans="1:68" ht="15">
      <c r="A78" s="69" t="s">
        <v>181</v>
      </c>
      <c r="B78" s="70">
        <v>0</v>
      </c>
      <c r="C78" s="72"/>
      <c r="D78" s="72"/>
      <c r="E78" s="72"/>
      <c r="F78" s="72"/>
      <c r="G78" s="72"/>
      <c r="H78" s="72"/>
      <c r="I78" s="72"/>
      <c r="J78" s="72"/>
      <c r="K78" s="72"/>
      <c r="L78" s="72"/>
      <c r="M78" s="72"/>
      <c r="N78" s="72"/>
      <c r="O78" s="72"/>
      <c r="P78" s="72"/>
      <c r="Q78" s="72"/>
      <c r="R78" s="72"/>
      <c r="S78" s="72"/>
      <c r="T78" s="72"/>
      <c r="U78" s="72"/>
      <c r="V78" s="72"/>
      <c r="W78" s="72"/>
      <c r="X78" s="72"/>
      <c r="Y78" s="72"/>
      <c r="Z78" s="72"/>
      <c r="AA78" s="72"/>
      <c r="AB78" s="72"/>
      <c r="AC78" s="72"/>
      <c r="AD78" s="72"/>
      <c r="AE78" s="72"/>
      <c r="AF78" s="72"/>
      <c r="AG78" s="72"/>
      <c r="AH78" s="72"/>
      <c r="AI78" s="72"/>
      <c r="AJ78" s="72"/>
      <c r="AK78" s="72"/>
      <c r="AL78" s="72"/>
      <c r="AM78" s="72"/>
      <c r="AN78" s="72"/>
      <c r="AO78" s="72"/>
      <c r="AP78" s="72"/>
      <c r="AQ78" s="72"/>
      <c r="AR78" s="72"/>
      <c r="AS78" s="72"/>
      <c r="AT78" s="72"/>
      <c r="AU78" s="72"/>
      <c r="AV78" s="72"/>
      <c r="AW78" s="72"/>
      <c r="AX78" s="72"/>
      <c r="AY78" s="72"/>
      <c r="AZ78" s="72"/>
      <c r="BA78" s="72"/>
      <c r="BB78" s="72"/>
      <c r="BC78" s="72"/>
      <c r="BD78" s="72"/>
      <c r="BE78" s="72"/>
      <c r="BF78" s="72"/>
      <c r="BG78" s="72"/>
      <c r="BH78" s="72"/>
      <c r="BI78" s="72"/>
      <c r="BJ78" s="72"/>
      <c r="BK78" s="72"/>
      <c r="BL78" s="72"/>
      <c r="BM78" s="72"/>
      <c r="BN78" s="72"/>
    </row>
    <row r="79" spans="1:68" ht="15">
      <c r="A79" s="69" t="s">
        <v>182</v>
      </c>
      <c r="B79" s="70">
        <v>0</v>
      </c>
      <c r="C79" s="74">
        <v>0</v>
      </c>
      <c r="D79" s="74">
        <v>0</v>
      </c>
      <c r="E79" s="74">
        <v>0</v>
      </c>
      <c r="F79" s="74">
        <v>0</v>
      </c>
      <c r="G79" s="74">
        <v>0</v>
      </c>
      <c r="H79" s="74">
        <v>0</v>
      </c>
      <c r="I79" s="74">
        <v>0</v>
      </c>
      <c r="J79" s="74">
        <v>0</v>
      </c>
      <c r="K79" s="74">
        <v>0</v>
      </c>
      <c r="L79" s="74">
        <v>0</v>
      </c>
      <c r="M79" s="74">
        <v>0</v>
      </c>
      <c r="N79" s="74">
        <v>0</v>
      </c>
      <c r="O79" s="74">
        <v>0</v>
      </c>
      <c r="P79" s="74">
        <v>0</v>
      </c>
      <c r="Q79" s="74">
        <v>0</v>
      </c>
      <c r="R79" s="74">
        <v>0</v>
      </c>
      <c r="S79" s="74">
        <v>0</v>
      </c>
      <c r="T79" s="74">
        <v>0</v>
      </c>
      <c r="U79" s="74">
        <v>0</v>
      </c>
      <c r="V79" s="74">
        <v>0</v>
      </c>
      <c r="W79" s="74">
        <v>0</v>
      </c>
      <c r="X79" s="74">
        <v>0</v>
      </c>
      <c r="Y79" s="74">
        <v>0</v>
      </c>
      <c r="Z79" s="74">
        <v>0</v>
      </c>
      <c r="AA79" s="74">
        <v>0</v>
      </c>
      <c r="AB79" s="74">
        <v>0</v>
      </c>
      <c r="AC79" s="74">
        <v>0</v>
      </c>
      <c r="AD79" s="74">
        <v>0</v>
      </c>
      <c r="AE79" s="74">
        <v>0</v>
      </c>
      <c r="AF79" s="74">
        <v>0</v>
      </c>
      <c r="AG79" s="74">
        <v>0</v>
      </c>
      <c r="AH79" s="74">
        <v>0</v>
      </c>
      <c r="AI79" s="74">
        <v>0</v>
      </c>
      <c r="AJ79" s="74">
        <v>0</v>
      </c>
      <c r="AK79" s="74">
        <v>0</v>
      </c>
      <c r="AL79" s="74">
        <v>0</v>
      </c>
      <c r="AM79" s="74">
        <v>0</v>
      </c>
      <c r="AN79" s="74">
        <v>0</v>
      </c>
      <c r="AO79" s="74">
        <v>0</v>
      </c>
      <c r="AP79" s="74">
        <v>0</v>
      </c>
      <c r="AQ79" s="74">
        <v>0</v>
      </c>
      <c r="AR79" s="74">
        <v>0</v>
      </c>
      <c r="AS79" s="74">
        <v>0</v>
      </c>
      <c r="AT79" s="74">
        <v>0</v>
      </c>
      <c r="AU79" s="74">
        <v>0</v>
      </c>
      <c r="AV79" s="74">
        <v>0</v>
      </c>
      <c r="AW79" s="74">
        <v>0</v>
      </c>
      <c r="AX79" s="74">
        <v>0</v>
      </c>
      <c r="AY79" s="74">
        <v>0</v>
      </c>
      <c r="AZ79" s="74">
        <v>0</v>
      </c>
      <c r="BA79" s="74">
        <v>0</v>
      </c>
      <c r="BB79" s="74">
        <v>0</v>
      </c>
      <c r="BC79" s="74">
        <v>0</v>
      </c>
      <c r="BD79" s="74">
        <v>0</v>
      </c>
      <c r="BE79" s="74">
        <v>0</v>
      </c>
      <c r="BF79" s="74">
        <v>0</v>
      </c>
      <c r="BG79" s="74">
        <v>0</v>
      </c>
      <c r="BH79" s="74">
        <v>0</v>
      </c>
      <c r="BI79" s="74">
        <v>0</v>
      </c>
      <c r="BJ79" s="74">
        <v>0</v>
      </c>
      <c r="BK79" s="74">
        <v>0</v>
      </c>
      <c r="BL79" s="74">
        <v>0</v>
      </c>
      <c r="BM79" s="74" t="s">
        <v>119</v>
      </c>
      <c r="BN79" s="74" t="s">
        <v>119</v>
      </c>
    </row>
    <row r="80" spans="1:68">
      <c r="A80" s="75" t="s">
        <v>164</v>
      </c>
      <c r="B80" s="76">
        <v>0</v>
      </c>
      <c r="C80" s="72"/>
      <c r="D80" s="72"/>
      <c r="E80" s="72"/>
      <c r="F80" s="72"/>
      <c r="G80" s="72"/>
      <c r="H80" s="72"/>
      <c r="I80" s="72"/>
      <c r="J80" s="72"/>
      <c r="K80" s="72"/>
      <c r="L80" s="72"/>
      <c r="M80" s="72"/>
      <c r="N80" s="72"/>
      <c r="O80" s="72"/>
      <c r="P80" s="72"/>
      <c r="Q80" s="72"/>
      <c r="R80" s="72"/>
      <c r="S80" s="72"/>
      <c r="T80" s="72"/>
      <c r="U80" s="72"/>
      <c r="V80" s="72"/>
      <c r="W80" s="72"/>
      <c r="X80" s="72"/>
      <c r="Y80" s="72"/>
      <c r="Z80" s="72"/>
      <c r="AA80" s="72"/>
      <c r="AB80" s="72"/>
      <c r="AC80" s="72"/>
      <c r="AD80" s="72"/>
      <c r="AE80" s="72"/>
      <c r="AF80" s="72"/>
      <c r="AG80" s="72"/>
      <c r="AH80" s="72"/>
      <c r="AI80" s="72"/>
      <c r="AJ80" s="72"/>
      <c r="AK80" s="72"/>
      <c r="AL80" s="72"/>
      <c r="AM80" s="72"/>
      <c r="AN80" s="72"/>
      <c r="AO80" s="72"/>
      <c r="AP80" s="72"/>
      <c r="AQ80" s="72"/>
      <c r="AR80" s="72"/>
      <c r="AS80" s="72"/>
      <c r="AT80" s="72"/>
      <c r="AU80" s="72"/>
      <c r="AV80" s="72"/>
      <c r="AW80" s="72"/>
      <c r="AX80" s="72"/>
      <c r="AY80" s="72"/>
      <c r="AZ80" s="72"/>
      <c r="BA80" s="72"/>
      <c r="BB80" s="72"/>
      <c r="BC80" s="72"/>
      <c r="BD80" s="72"/>
      <c r="BE80" s="72"/>
      <c r="BF80" s="72"/>
      <c r="BG80" s="72"/>
      <c r="BH80" s="72"/>
      <c r="BI80" s="72"/>
      <c r="BJ80" s="72"/>
      <c r="BK80" s="72"/>
      <c r="BL80" s="72"/>
      <c r="BM80" s="72"/>
      <c r="BN80" s="72"/>
    </row>
    <row r="81" spans="1:68">
      <c r="A81" s="75" t="s">
        <v>165</v>
      </c>
      <c r="B81" s="76">
        <v>0</v>
      </c>
      <c r="C81" s="72"/>
      <c r="D81" s="72"/>
      <c r="E81" s="72"/>
      <c r="F81" s="72"/>
      <c r="G81" s="72"/>
      <c r="H81" s="72"/>
      <c r="I81" s="72"/>
      <c r="J81" s="72"/>
      <c r="K81" s="72"/>
      <c r="L81" s="72"/>
      <c r="M81" s="72"/>
      <c r="N81" s="72"/>
      <c r="O81" s="72"/>
      <c r="P81" s="72"/>
      <c r="Q81" s="72"/>
      <c r="R81" s="72"/>
      <c r="S81" s="72"/>
      <c r="T81" s="72"/>
      <c r="U81" s="72"/>
      <c r="V81" s="72"/>
      <c r="W81" s="72"/>
      <c r="X81" s="72"/>
      <c r="Y81" s="72"/>
      <c r="Z81" s="72"/>
      <c r="AA81" s="72"/>
      <c r="AB81" s="72"/>
      <c r="AC81" s="72"/>
      <c r="AD81" s="72"/>
      <c r="AE81" s="72"/>
      <c r="AF81" s="72"/>
      <c r="AG81" s="72"/>
      <c r="AH81" s="72"/>
      <c r="AI81" s="72"/>
      <c r="AJ81" s="72"/>
      <c r="AK81" s="72"/>
      <c r="AL81" s="72"/>
      <c r="AM81" s="72"/>
      <c r="AN81" s="72"/>
      <c r="AO81" s="72"/>
      <c r="AP81" s="72"/>
      <c r="AQ81" s="72"/>
      <c r="AR81" s="72"/>
      <c r="AS81" s="72"/>
      <c r="AT81" s="72"/>
      <c r="AU81" s="72"/>
      <c r="AV81" s="72"/>
      <c r="AW81" s="72"/>
      <c r="AX81" s="72"/>
      <c r="AY81" s="72"/>
      <c r="AZ81" s="72"/>
      <c r="BA81" s="72"/>
      <c r="BB81" s="72"/>
      <c r="BC81" s="72"/>
      <c r="BD81" s="72"/>
      <c r="BE81" s="72"/>
      <c r="BF81" s="72"/>
      <c r="BG81" s="72"/>
      <c r="BH81" s="72"/>
      <c r="BI81" s="72"/>
      <c r="BJ81" s="72"/>
      <c r="BK81" s="72"/>
      <c r="BL81" s="72"/>
      <c r="BM81" s="72"/>
      <c r="BN81" s="72"/>
    </row>
    <row r="82" spans="1:68">
      <c r="A82" s="75" t="s">
        <v>166</v>
      </c>
      <c r="B82" s="76">
        <v>0</v>
      </c>
      <c r="C82" s="77"/>
      <c r="D82" s="77"/>
      <c r="E82" s="77"/>
      <c r="F82" s="77"/>
      <c r="G82" s="77"/>
      <c r="H82" s="77"/>
      <c r="I82" s="77"/>
      <c r="J82" s="77"/>
      <c r="K82" s="77"/>
      <c r="L82" s="77"/>
      <c r="M82" s="77"/>
      <c r="N82" s="77"/>
      <c r="O82" s="77"/>
      <c r="P82" s="77"/>
      <c r="Q82" s="77"/>
      <c r="R82" s="77"/>
      <c r="S82" s="77"/>
      <c r="T82" s="77"/>
      <c r="U82" s="77"/>
      <c r="V82" s="77"/>
      <c r="W82" s="77"/>
      <c r="X82" s="77"/>
      <c r="Y82" s="77"/>
      <c r="Z82" s="77"/>
      <c r="AA82" s="77"/>
      <c r="AB82" s="77"/>
      <c r="AC82" s="77"/>
      <c r="AD82" s="77"/>
      <c r="AE82" s="77"/>
      <c r="AF82" s="77"/>
      <c r="AG82" s="77"/>
      <c r="AH82" s="77"/>
      <c r="AI82" s="77"/>
      <c r="AJ82" s="77"/>
      <c r="AK82" s="77"/>
      <c r="AL82" s="77"/>
      <c r="AM82" s="77"/>
      <c r="AN82" s="77"/>
      <c r="AO82" s="77"/>
      <c r="AP82" s="77"/>
      <c r="AQ82" s="77"/>
      <c r="AR82" s="77"/>
      <c r="AS82" s="77"/>
      <c r="AT82" s="77"/>
      <c r="AU82" s="77"/>
      <c r="AV82" s="77"/>
      <c r="AW82" s="77"/>
      <c r="AX82" s="77"/>
      <c r="AY82" s="77"/>
      <c r="AZ82" s="77"/>
      <c r="BA82" s="77"/>
      <c r="BB82" s="77"/>
      <c r="BC82" s="77"/>
      <c r="BD82" s="77"/>
      <c r="BE82" s="77"/>
      <c r="BF82" s="77"/>
      <c r="BG82" s="77"/>
      <c r="BH82" s="77"/>
      <c r="BI82" s="77"/>
      <c r="BJ82" s="77"/>
      <c r="BK82" s="77"/>
      <c r="BL82" s="77"/>
      <c r="BM82" s="77"/>
      <c r="BN82" s="77"/>
      <c r="BO82" s="78"/>
      <c r="BP82" s="78"/>
    </row>
    <row r="83" spans="1:68" ht="15">
      <c r="A83" s="69" t="s">
        <v>183</v>
      </c>
      <c r="B83" s="70">
        <v>0</v>
      </c>
      <c r="C83" s="72"/>
      <c r="D83" s="72"/>
      <c r="E83" s="72"/>
      <c r="F83" s="72"/>
      <c r="G83" s="72"/>
      <c r="H83" s="72"/>
      <c r="I83" s="72"/>
      <c r="J83" s="72"/>
      <c r="K83" s="72"/>
      <c r="L83" s="72"/>
      <c r="M83" s="72"/>
      <c r="N83" s="72"/>
      <c r="O83" s="72"/>
      <c r="P83" s="72"/>
      <c r="Q83" s="72"/>
      <c r="R83" s="72"/>
      <c r="S83" s="72"/>
      <c r="T83" s="72"/>
      <c r="U83" s="72"/>
      <c r="V83" s="72"/>
      <c r="W83" s="72"/>
      <c r="X83" s="72"/>
      <c r="Y83" s="72"/>
      <c r="Z83" s="72"/>
      <c r="AA83" s="72"/>
      <c r="AB83" s="72"/>
      <c r="AC83" s="72"/>
      <c r="AD83" s="72"/>
      <c r="AE83" s="72"/>
      <c r="AF83" s="72"/>
      <c r="AG83" s="72"/>
      <c r="AH83" s="72"/>
      <c r="AI83" s="72"/>
      <c r="AJ83" s="72"/>
      <c r="AK83" s="72"/>
      <c r="AL83" s="72"/>
      <c r="AM83" s="72"/>
      <c r="AN83" s="72"/>
      <c r="AO83" s="72"/>
      <c r="AP83" s="72"/>
      <c r="AQ83" s="72"/>
      <c r="AR83" s="72"/>
      <c r="AS83" s="72"/>
      <c r="AT83" s="72"/>
      <c r="AU83" s="72"/>
      <c r="AV83" s="72"/>
      <c r="AW83" s="72"/>
      <c r="AX83" s="72"/>
      <c r="AY83" s="72"/>
      <c r="AZ83" s="72"/>
      <c r="BA83" s="72"/>
      <c r="BB83" s="72"/>
      <c r="BC83" s="72"/>
      <c r="BD83" s="72"/>
      <c r="BE83" s="72"/>
      <c r="BF83" s="72"/>
      <c r="BG83" s="72"/>
      <c r="BH83" s="72"/>
      <c r="BI83" s="72"/>
      <c r="BJ83" s="72"/>
      <c r="BK83" s="72"/>
      <c r="BL83" s="72"/>
      <c r="BM83" s="72"/>
      <c r="BN83" s="72"/>
    </row>
    <row r="84" spans="1:68" ht="15">
      <c r="A84" s="66"/>
      <c r="B84" s="43"/>
      <c r="C84" s="10"/>
      <c r="D84" s="10"/>
      <c r="E84" s="10"/>
      <c r="F84" s="10"/>
      <c r="G84" s="10"/>
      <c r="H84" s="10"/>
      <c r="I84" s="10"/>
      <c r="J84" s="10"/>
      <c r="K84" s="10"/>
      <c r="L84" s="10"/>
      <c r="M84" s="10"/>
      <c r="N84" s="10"/>
      <c r="O84" s="10"/>
      <c r="P84" s="10"/>
      <c r="Q84" s="10"/>
      <c r="R84" s="10"/>
      <c r="S84" s="10"/>
      <c r="T84" s="10"/>
      <c r="U84" s="10"/>
      <c r="V84" s="10"/>
      <c r="W84" s="10"/>
      <c r="X84" s="10"/>
      <c r="Y84" s="10"/>
      <c r="Z84" s="10"/>
      <c r="AA84" s="10"/>
      <c r="AB84" s="10"/>
      <c r="AC84" s="10"/>
      <c r="AD84" s="10"/>
      <c r="AE84" s="10"/>
      <c r="AF84" s="10"/>
      <c r="AG84" s="10"/>
      <c r="AH84" s="10"/>
      <c r="AI84" s="10"/>
      <c r="AJ84" s="10"/>
      <c r="AK84" s="10"/>
      <c r="AL84" s="10"/>
      <c r="AM84" s="10"/>
      <c r="AN84" s="10"/>
      <c r="AO84" s="10"/>
      <c r="AP84" s="10"/>
      <c r="AQ84" s="10"/>
      <c r="AR84" s="10"/>
      <c r="AS84" s="10"/>
      <c r="AT84" s="10"/>
      <c r="AU84" s="10"/>
      <c r="AV84" s="10"/>
      <c r="AW84" s="10"/>
      <c r="AX84" s="10"/>
      <c r="AY84" s="10"/>
      <c r="AZ84" s="10"/>
      <c r="BA84" s="10"/>
      <c r="BB84" s="10"/>
      <c r="BC84" s="10"/>
      <c r="BD84" s="10"/>
      <c r="BE84" s="10"/>
      <c r="BF84" s="10"/>
      <c r="BG84" s="10"/>
      <c r="BH84" s="10"/>
      <c r="BI84" s="10"/>
      <c r="BJ84" s="10"/>
      <c r="BK84" s="10"/>
      <c r="BL84" s="10"/>
      <c r="BM84" s="10"/>
      <c r="BN84" s="10"/>
    </row>
    <row r="85" spans="1:68">
      <c r="A85" s="81" t="s">
        <v>184</v>
      </c>
      <c r="B85" s="82"/>
      <c r="C85" s="82" t="s">
        <v>119</v>
      </c>
      <c r="D85" s="82" t="s">
        <v>119</v>
      </c>
      <c r="E85" s="82" t="s">
        <v>119</v>
      </c>
      <c r="F85" s="82" t="s">
        <v>119</v>
      </c>
      <c r="G85" s="82" t="s">
        <v>119</v>
      </c>
      <c r="H85" s="82" t="s">
        <v>119</v>
      </c>
      <c r="I85" s="82" t="s">
        <v>119</v>
      </c>
      <c r="J85" s="82" t="s">
        <v>119</v>
      </c>
      <c r="K85" s="82" t="s">
        <v>119</v>
      </c>
      <c r="L85" s="82" t="s">
        <v>119</v>
      </c>
      <c r="M85" s="82" t="s">
        <v>119</v>
      </c>
      <c r="N85" s="82" t="s">
        <v>119</v>
      </c>
      <c r="O85" s="82" t="s">
        <v>119</v>
      </c>
      <c r="P85" s="82" t="s">
        <v>119</v>
      </c>
      <c r="Q85" s="82" t="s">
        <v>119</v>
      </c>
      <c r="R85" s="82" t="s">
        <v>119</v>
      </c>
      <c r="S85" s="82" t="s">
        <v>119</v>
      </c>
      <c r="T85" s="82" t="s">
        <v>119</v>
      </c>
      <c r="U85" s="82" t="s">
        <v>119</v>
      </c>
      <c r="V85" s="82" t="s">
        <v>119</v>
      </c>
      <c r="W85" s="82" t="s">
        <v>119</v>
      </c>
      <c r="X85" s="82" t="s">
        <v>119</v>
      </c>
      <c r="Y85" s="82" t="s">
        <v>119</v>
      </c>
      <c r="Z85" s="82" t="s">
        <v>119</v>
      </c>
      <c r="AA85" s="82" t="s">
        <v>119</v>
      </c>
      <c r="AB85" s="82" t="s">
        <v>119</v>
      </c>
      <c r="AC85" s="82" t="s">
        <v>119</v>
      </c>
      <c r="AD85" s="82" t="s">
        <v>119</v>
      </c>
      <c r="AE85" s="82" t="s">
        <v>119</v>
      </c>
      <c r="AF85" s="82" t="s">
        <v>119</v>
      </c>
      <c r="AG85" s="82" t="s">
        <v>119</v>
      </c>
      <c r="AH85" s="82" t="s">
        <v>119</v>
      </c>
      <c r="AI85" s="82" t="s">
        <v>119</v>
      </c>
      <c r="AJ85" s="82" t="s">
        <v>119</v>
      </c>
      <c r="AK85" s="82" t="s">
        <v>119</v>
      </c>
      <c r="AL85" s="82" t="s">
        <v>119</v>
      </c>
      <c r="AM85" s="82" t="s">
        <v>119</v>
      </c>
      <c r="AN85" s="82" t="s">
        <v>119</v>
      </c>
      <c r="AO85" s="82" t="s">
        <v>119</v>
      </c>
      <c r="AP85" s="82" t="s">
        <v>119</v>
      </c>
      <c r="AQ85" s="82" t="s">
        <v>119</v>
      </c>
      <c r="AR85" s="82" t="s">
        <v>119</v>
      </c>
      <c r="AS85" s="82" t="s">
        <v>119</v>
      </c>
      <c r="AT85" s="82" t="s">
        <v>119</v>
      </c>
      <c r="AU85" s="82" t="s">
        <v>119</v>
      </c>
      <c r="AV85" s="82" t="s">
        <v>119</v>
      </c>
      <c r="AW85" s="82" t="s">
        <v>119</v>
      </c>
      <c r="AX85" s="82" t="s">
        <v>119</v>
      </c>
      <c r="AY85" s="82" t="s">
        <v>119</v>
      </c>
      <c r="AZ85" s="82" t="s">
        <v>119</v>
      </c>
      <c r="BA85" s="82" t="s">
        <v>119</v>
      </c>
      <c r="BB85" s="82" t="s">
        <v>119</v>
      </c>
      <c r="BC85" s="82" t="s">
        <v>119</v>
      </c>
      <c r="BD85" s="82" t="s">
        <v>119</v>
      </c>
      <c r="BE85" s="82" t="s">
        <v>119</v>
      </c>
      <c r="BF85" s="82" t="s">
        <v>119</v>
      </c>
      <c r="BG85" s="82" t="s">
        <v>119</v>
      </c>
      <c r="BH85" s="82" t="s">
        <v>119</v>
      </c>
      <c r="BI85" s="82" t="s">
        <v>119</v>
      </c>
      <c r="BJ85" s="82" t="s">
        <v>119</v>
      </c>
      <c r="BK85" s="82" t="s">
        <v>119</v>
      </c>
      <c r="BL85" s="82" t="s">
        <v>119</v>
      </c>
      <c r="BM85" s="82" t="s">
        <v>119</v>
      </c>
      <c r="BN85" s="82" t="s">
        <v>119</v>
      </c>
    </row>
    <row r="86" spans="1:68">
      <c r="A86" s="81" t="s">
        <v>185</v>
      </c>
      <c r="B86" s="82"/>
      <c r="C86" s="82" t="s">
        <v>119</v>
      </c>
      <c r="D86" s="82" t="s">
        <v>119</v>
      </c>
      <c r="E86" s="82" t="s">
        <v>119</v>
      </c>
      <c r="F86" s="82" t="s">
        <v>119</v>
      </c>
      <c r="G86" s="82" t="s">
        <v>119</v>
      </c>
      <c r="H86" s="82" t="s">
        <v>119</v>
      </c>
      <c r="I86" s="82" t="s">
        <v>119</v>
      </c>
      <c r="J86" s="82" t="s">
        <v>119</v>
      </c>
      <c r="K86" s="82" t="s">
        <v>119</v>
      </c>
      <c r="L86" s="82" t="s">
        <v>119</v>
      </c>
      <c r="M86" s="82" t="s">
        <v>119</v>
      </c>
      <c r="N86" s="82" t="s">
        <v>119</v>
      </c>
      <c r="O86" s="82" t="s">
        <v>119</v>
      </c>
      <c r="P86" s="82" t="s">
        <v>119</v>
      </c>
      <c r="Q86" s="82" t="s">
        <v>119</v>
      </c>
      <c r="R86" s="82" t="s">
        <v>119</v>
      </c>
      <c r="S86" s="82" t="s">
        <v>119</v>
      </c>
      <c r="T86" s="82" t="s">
        <v>119</v>
      </c>
      <c r="U86" s="82" t="s">
        <v>119</v>
      </c>
      <c r="V86" s="82" t="s">
        <v>119</v>
      </c>
      <c r="W86" s="82" t="s">
        <v>119</v>
      </c>
      <c r="X86" s="82" t="s">
        <v>119</v>
      </c>
      <c r="Y86" s="82" t="s">
        <v>119</v>
      </c>
      <c r="Z86" s="82" t="s">
        <v>119</v>
      </c>
      <c r="AA86" s="82" t="s">
        <v>119</v>
      </c>
      <c r="AB86" s="82" t="s">
        <v>119</v>
      </c>
      <c r="AC86" s="82" t="s">
        <v>119</v>
      </c>
      <c r="AD86" s="82" t="s">
        <v>119</v>
      </c>
      <c r="AE86" s="82" t="s">
        <v>119</v>
      </c>
      <c r="AF86" s="82" t="s">
        <v>119</v>
      </c>
      <c r="AG86" s="82" t="s">
        <v>119</v>
      </c>
      <c r="AH86" s="82" t="s">
        <v>119</v>
      </c>
      <c r="AI86" s="82" t="s">
        <v>119</v>
      </c>
      <c r="AJ86" s="82" t="s">
        <v>119</v>
      </c>
      <c r="AK86" s="82" t="s">
        <v>119</v>
      </c>
      <c r="AL86" s="82" t="s">
        <v>119</v>
      </c>
      <c r="AM86" s="82" t="s">
        <v>119</v>
      </c>
      <c r="AN86" s="82" t="s">
        <v>119</v>
      </c>
      <c r="AO86" s="82" t="s">
        <v>119</v>
      </c>
      <c r="AP86" s="82" t="s">
        <v>119</v>
      </c>
      <c r="AQ86" s="82" t="s">
        <v>119</v>
      </c>
      <c r="AR86" s="82" t="s">
        <v>119</v>
      </c>
      <c r="AS86" s="82" t="s">
        <v>119</v>
      </c>
      <c r="AT86" s="82" t="s">
        <v>119</v>
      </c>
      <c r="AU86" s="82" t="s">
        <v>119</v>
      </c>
      <c r="AV86" s="82" t="s">
        <v>119</v>
      </c>
      <c r="AW86" s="82" t="s">
        <v>119</v>
      </c>
      <c r="AX86" s="82" t="s">
        <v>119</v>
      </c>
      <c r="AY86" s="82" t="s">
        <v>119</v>
      </c>
      <c r="AZ86" s="82" t="s">
        <v>119</v>
      </c>
      <c r="BA86" s="82" t="s">
        <v>119</v>
      </c>
      <c r="BB86" s="82" t="s">
        <v>119</v>
      </c>
      <c r="BC86" s="82" t="s">
        <v>119</v>
      </c>
      <c r="BD86" s="82" t="s">
        <v>119</v>
      </c>
      <c r="BE86" s="82" t="s">
        <v>119</v>
      </c>
      <c r="BF86" s="82" t="s">
        <v>119</v>
      </c>
      <c r="BG86" s="82" t="s">
        <v>119</v>
      </c>
      <c r="BH86" s="82" t="s">
        <v>119</v>
      </c>
      <c r="BI86" s="82" t="s">
        <v>119</v>
      </c>
      <c r="BJ86" s="82" t="s">
        <v>119</v>
      </c>
      <c r="BK86" s="82" t="s">
        <v>119</v>
      </c>
      <c r="BL86" s="82" t="s">
        <v>119</v>
      </c>
      <c r="BM86" s="82" t="s">
        <v>119</v>
      </c>
      <c r="BN86" s="82" t="s">
        <v>119</v>
      </c>
    </row>
    <row r="87" spans="1:68" ht="15">
      <c r="A87" s="10"/>
      <c r="B87" s="83"/>
      <c r="C87" s="42"/>
      <c r="D87" s="42"/>
      <c r="E87" s="84"/>
      <c r="F87" s="84"/>
      <c r="G87" s="84"/>
      <c r="H87" s="84"/>
      <c r="I87" s="84"/>
      <c r="J87" s="84"/>
      <c r="K87" s="84"/>
      <c r="L87" s="84"/>
      <c r="M87" s="84"/>
      <c r="N87" s="84"/>
      <c r="O87" s="84"/>
      <c r="P87" s="84"/>
      <c r="Q87" s="84"/>
      <c r="R87" s="84"/>
      <c r="S87" s="84"/>
      <c r="T87" s="84"/>
      <c r="U87" s="84"/>
      <c r="V87" s="84"/>
      <c r="W87" s="84"/>
      <c r="X87" s="84"/>
      <c r="Y87" s="84"/>
      <c r="Z87" s="84"/>
      <c r="AA87" s="84"/>
      <c r="AB87" s="84"/>
      <c r="AC87" s="84"/>
      <c r="AD87" s="84"/>
      <c r="AE87" s="84"/>
      <c r="AF87" s="84"/>
      <c r="AG87" s="84"/>
      <c r="AH87" s="84"/>
      <c r="AI87" s="84"/>
      <c r="AJ87" s="84"/>
      <c r="AK87" s="84"/>
      <c r="AL87" s="84"/>
      <c r="AM87" s="84"/>
      <c r="AN87" s="84"/>
      <c r="AO87" s="84"/>
      <c r="AP87" s="84"/>
      <c r="AQ87" s="84"/>
      <c r="AR87" s="84"/>
      <c r="AS87" s="84"/>
      <c r="AT87" s="84"/>
      <c r="AU87" s="84"/>
      <c r="AV87" s="84"/>
      <c r="AW87" s="84"/>
      <c r="AX87" s="84"/>
      <c r="AY87" s="84"/>
      <c r="AZ87" s="84"/>
      <c r="BA87" s="84"/>
      <c r="BB87" s="84"/>
      <c r="BC87" s="84"/>
      <c r="BD87" s="84"/>
      <c r="BE87" s="84"/>
      <c r="BF87" s="84"/>
      <c r="BG87" s="84"/>
      <c r="BH87" s="84"/>
      <c r="BI87" s="84"/>
      <c r="BJ87" s="84"/>
      <c r="BK87" s="84"/>
      <c r="BL87" s="84"/>
      <c r="BM87" s="84"/>
      <c r="BN87" s="84"/>
    </row>
    <row r="88" spans="1:68" ht="15">
      <c r="A88" s="85" t="s">
        <v>186</v>
      </c>
      <c r="B88" s="70">
        <v>0</v>
      </c>
      <c r="C88" s="86">
        <v>0</v>
      </c>
      <c r="D88" s="86">
        <v>0</v>
      </c>
      <c r="E88" s="86">
        <v>0</v>
      </c>
      <c r="F88" s="86">
        <v>0</v>
      </c>
      <c r="G88" s="86">
        <v>0</v>
      </c>
      <c r="H88" s="86">
        <v>0</v>
      </c>
      <c r="I88" s="86">
        <v>0</v>
      </c>
      <c r="J88" s="86">
        <v>0</v>
      </c>
      <c r="K88" s="86">
        <v>0</v>
      </c>
      <c r="L88" s="86">
        <v>0</v>
      </c>
      <c r="M88" s="86">
        <v>0</v>
      </c>
      <c r="N88" s="86">
        <v>0</v>
      </c>
      <c r="O88" s="86">
        <v>0</v>
      </c>
      <c r="P88" s="86">
        <v>0</v>
      </c>
      <c r="Q88" s="86">
        <v>0</v>
      </c>
      <c r="R88" s="86">
        <v>0</v>
      </c>
      <c r="S88" s="86">
        <v>0</v>
      </c>
      <c r="T88" s="86">
        <v>0</v>
      </c>
      <c r="U88" s="86">
        <v>0</v>
      </c>
      <c r="V88" s="86">
        <v>0</v>
      </c>
      <c r="W88" s="86">
        <v>0</v>
      </c>
      <c r="X88" s="86">
        <v>0</v>
      </c>
      <c r="Y88" s="86">
        <v>0</v>
      </c>
      <c r="Z88" s="86">
        <v>0</v>
      </c>
      <c r="AA88" s="86">
        <v>0</v>
      </c>
      <c r="AB88" s="86">
        <v>0</v>
      </c>
      <c r="AC88" s="86">
        <v>0</v>
      </c>
      <c r="AD88" s="86">
        <v>0</v>
      </c>
      <c r="AE88" s="86">
        <v>0</v>
      </c>
      <c r="AF88" s="86">
        <v>0</v>
      </c>
      <c r="AG88" s="86">
        <v>0</v>
      </c>
      <c r="AH88" s="86">
        <v>0</v>
      </c>
      <c r="AI88" s="86">
        <v>0</v>
      </c>
      <c r="AJ88" s="86">
        <v>0</v>
      </c>
      <c r="AK88" s="86">
        <v>0</v>
      </c>
      <c r="AL88" s="86">
        <v>0</v>
      </c>
      <c r="AM88" s="86">
        <v>0</v>
      </c>
      <c r="AN88" s="86">
        <v>0</v>
      </c>
      <c r="AO88" s="86">
        <v>0</v>
      </c>
      <c r="AP88" s="86">
        <v>0</v>
      </c>
      <c r="AQ88" s="86">
        <v>0</v>
      </c>
      <c r="AR88" s="86">
        <v>0</v>
      </c>
      <c r="AS88" s="86">
        <v>0</v>
      </c>
      <c r="AT88" s="86">
        <v>0</v>
      </c>
      <c r="AU88" s="86">
        <v>0</v>
      </c>
      <c r="AV88" s="86">
        <v>0</v>
      </c>
      <c r="AW88" s="86">
        <v>0</v>
      </c>
      <c r="AX88" s="86">
        <v>0</v>
      </c>
      <c r="AY88" s="86">
        <v>0</v>
      </c>
      <c r="AZ88" s="86">
        <v>0</v>
      </c>
      <c r="BA88" s="86">
        <v>0</v>
      </c>
      <c r="BB88" s="86">
        <v>0</v>
      </c>
      <c r="BC88" s="86">
        <v>0</v>
      </c>
      <c r="BD88" s="86">
        <v>0</v>
      </c>
      <c r="BE88" s="86">
        <v>0</v>
      </c>
      <c r="BF88" s="86">
        <v>0</v>
      </c>
      <c r="BG88" s="86">
        <v>0</v>
      </c>
      <c r="BH88" s="86">
        <v>0</v>
      </c>
      <c r="BI88" s="86">
        <v>0</v>
      </c>
      <c r="BJ88" s="86">
        <v>0</v>
      </c>
      <c r="BK88" s="86">
        <v>0</v>
      </c>
      <c r="BL88" s="86">
        <v>0</v>
      </c>
      <c r="BM88" s="86" t="s">
        <v>119</v>
      </c>
      <c r="BN88" s="86" t="s">
        <v>119</v>
      </c>
      <c r="BO88" s="87"/>
      <c r="BP88" s="87"/>
    </row>
    <row r="89" spans="1:68" ht="15">
      <c r="A89" s="85" t="s">
        <v>187</v>
      </c>
      <c r="B89" s="70">
        <v>0</v>
      </c>
      <c r="C89" s="86">
        <v>0</v>
      </c>
      <c r="D89" s="86">
        <v>0</v>
      </c>
      <c r="E89" s="86">
        <v>0</v>
      </c>
      <c r="F89" s="86">
        <v>0</v>
      </c>
      <c r="G89" s="86">
        <v>0</v>
      </c>
      <c r="H89" s="86">
        <v>0</v>
      </c>
      <c r="I89" s="86">
        <v>0</v>
      </c>
      <c r="J89" s="86">
        <v>0</v>
      </c>
      <c r="K89" s="86">
        <v>0</v>
      </c>
      <c r="L89" s="86">
        <v>0</v>
      </c>
      <c r="M89" s="86">
        <v>0</v>
      </c>
      <c r="N89" s="86">
        <v>0</v>
      </c>
      <c r="O89" s="86">
        <v>0</v>
      </c>
      <c r="P89" s="86">
        <v>0</v>
      </c>
      <c r="Q89" s="86">
        <v>0</v>
      </c>
      <c r="R89" s="86">
        <v>0</v>
      </c>
      <c r="S89" s="86">
        <v>0</v>
      </c>
      <c r="T89" s="86">
        <v>0</v>
      </c>
      <c r="U89" s="86">
        <v>0</v>
      </c>
      <c r="V89" s="86">
        <v>0</v>
      </c>
      <c r="W89" s="86">
        <v>0</v>
      </c>
      <c r="X89" s="86">
        <v>0</v>
      </c>
      <c r="Y89" s="86">
        <v>0</v>
      </c>
      <c r="Z89" s="86">
        <v>0</v>
      </c>
      <c r="AA89" s="86">
        <v>0</v>
      </c>
      <c r="AB89" s="86">
        <v>0</v>
      </c>
      <c r="AC89" s="86">
        <v>0</v>
      </c>
      <c r="AD89" s="86">
        <v>0</v>
      </c>
      <c r="AE89" s="86">
        <v>0</v>
      </c>
      <c r="AF89" s="86">
        <v>0</v>
      </c>
      <c r="AG89" s="86">
        <v>0</v>
      </c>
      <c r="AH89" s="86">
        <v>0</v>
      </c>
      <c r="AI89" s="86">
        <v>0</v>
      </c>
      <c r="AJ89" s="86">
        <v>0</v>
      </c>
      <c r="AK89" s="86">
        <v>0</v>
      </c>
      <c r="AL89" s="86">
        <v>0</v>
      </c>
      <c r="AM89" s="86">
        <v>0</v>
      </c>
      <c r="AN89" s="86">
        <v>0</v>
      </c>
      <c r="AO89" s="86">
        <v>0</v>
      </c>
      <c r="AP89" s="86">
        <v>0</v>
      </c>
      <c r="AQ89" s="86">
        <v>0</v>
      </c>
      <c r="AR89" s="86">
        <v>0</v>
      </c>
      <c r="AS89" s="86">
        <v>0</v>
      </c>
      <c r="AT89" s="86">
        <v>0</v>
      </c>
      <c r="AU89" s="86">
        <v>0</v>
      </c>
      <c r="AV89" s="86">
        <v>0</v>
      </c>
      <c r="AW89" s="86">
        <v>0</v>
      </c>
      <c r="AX89" s="86">
        <v>0</v>
      </c>
      <c r="AY89" s="86">
        <v>0</v>
      </c>
      <c r="AZ89" s="86">
        <v>0</v>
      </c>
      <c r="BA89" s="86">
        <v>0</v>
      </c>
      <c r="BB89" s="86">
        <v>0</v>
      </c>
      <c r="BC89" s="86">
        <v>0</v>
      </c>
      <c r="BD89" s="86">
        <v>0</v>
      </c>
      <c r="BE89" s="86">
        <v>0</v>
      </c>
      <c r="BF89" s="86">
        <v>0</v>
      </c>
      <c r="BG89" s="86">
        <v>0</v>
      </c>
      <c r="BH89" s="86">
        <v>0</v>
      </c>
      <c r="BI89" s="86">
        <v>0</v>
      </c>
      <c r="BJ89" s="86">
        <v>0</v>
      </c>
      <c r="BK89" s="86">
        <v>0</v>
      </c>
      <c r="BL89" s="86">
        <v>0</v>
      </c>
      <c r="BM89" s="86" t="s">
        <v>119</v>
      </c>
      <c r="BN89" s="86" t="s">
        <v>119</v>
      </c>
      <c r="BO89" s="87"/>
      <c r="BP89" s="87"/>
    </row>
    <row r="90" spans="1:68">
      <c r="A90" s="89"/>
      <c r="B90" s="90"/>
      <c r="C90" s="90"/>
      <c r="D90" s="90"/>
      <c r="E90" s="90"/>
      <c r="F90" s="90"/>
      <c r="G90" s="90"/>
      <c r="H90" s="90"/>
      <c r="I90" s="90"/>
      <c r="J90" s="90"/>
      <c r="K90" s="90"/>
      <c r="L90" s="90"/>
      <c r="M90" s="90"/>
      <c r="N90" s="90"/>
      <c r="O90" s="90"/>
      <c r="P90" s="90"/>
      <c r="Q90" s="90"/>
      <c r="R90" s="90"/>
      <c r="S90" s="90"/>
      <c r="T90" s="90"/>
      <c r="U90" s="90"/>
      <c r="V90" s="90"/>
      <c r="W90" s="90"/>
      <c r="X90" s="90"/>
      <c r="Y90" s="90"/>
      <c r="Z90" s="90"/>
      <c r="AA90" s="90"/>
      <c r="AB90" s="90"/>
      <c r="AC90" s="90"/>
      <c r="AD90" s="90"/>
      <c r="AE90" s="90"/>
      <c r="AF90" s="90"/>
      <c r="AG90" s="90"/>
      <c r="AH90" s="90"/>
      <c r="AI90" s="90"/>
      <c r="AJ90" s="90"/>
      <c r="AK90" s="90"/>
      <c r="AL90" s="90"/>
      <c r="AM90" s="90"/>
      <c r="AN90" s="90"/>
      <c r="AO90" s="90"/>
      <c r="AP90" s="90"/>
      <c r="AQ90" s="90"/>
      <c r="AR90" s="90"/>
      <c r="AS90" s="90"/>
      <c r="AT90" s="90"/>
      <c r="AU90" s="90"/>
      <c r="AV90" s="90"/>
      <c r="AW90" s="90"/>
      <c r="AX90" s="90"/>
      <c r="AY90" s="90"/>
      <c r="AZ90" s="90"/>
      <c r="BA90" s="90"/>
      <c r="BB90" s="90"/>
      <c r="BC90" s="90"/>
      <c r="BD90" s="90"/>
      <c r="BE90" s="90"/>
      <c r="BF90" s="90"/>
      <c r="BG90" s="90"/>
      <c r="BH90" s="90"/>
      <c r="BI90" s="90"/>
      <c r="BJ90" s="90"/>
      <c r="BK90" s="90"/>
      <c r="BL90" s="90"/>
      <c r="BM90" s="90"/>
      <c r="BN90" s="90"/>
    </row>
    <row r="91" spans="1:68" ht="15">
      <c r="A91" s="91" t="s">
        <v>188</v>
      </c>
      <c r="B91" s="70">
        <v>0</v>
      </c>
      <c r="C91" s="92">
        <v>0</v>
      </c>
      <c r="D91" s="93">
        <v>0</v>
      </c>
      <c r="E91" s="93">
        <v>0</v>
      </c>
      <c r="F91" s="93">
        <v>0</v>
      </c>
      <c r="G91" s="93">
        <v>0</v>
      </c>
      <c r="H91" s="93">
        <v>0</v>
      </c>
      <c r="I91" s="93">
        <v>0</v>
      </c>
      <c r="J91" s="93">
        <v>0</v>
      </c>
      <c r="K91" s="93">
        <v>0</v>
      </c>
      <c r="L91" s="93">
        <v>0</v>
      </c>
      <c r="M91" s="93">
        <v>0</v>
      </c>
      <c r="N91" s="93">
        <v>0</v>
      </c>
      <c r="O91" s="93">
        <v>0</v>
      </c>
      <c r="P91" s="93">
        <v>0</v>
      </c>
      <c r="Q91" s="93">
        <v>0</v>
      </c>
      <c r="R91" s="93">
        <v>0</v>
      </c>
      <c r="S91" s="93">
        <v>0</v>
      </c>
      <c r="T91" s="93">
        <v>0</v>
      </c>
      <c r="U91" s="86">
        <v>0</v>
      </c>
      <c r="V91" s="86">
        <v>0</v>
      </c>
      <c r="W91" s="86">
        <v>0</v>
      </c>
      <c r="X91" s="86">
        <v>0</v>
      </c>
      <c r="Y91" s="86">
        <v>0</v>
      </c>
      <c r="Z91" s="86">
        <v>0</v>
      </c>
      <c r="AA91" s="86">
        <v>0</v>
      </c>
      <c r="AB91" s="86">
        <v>0</v>
      </c>
      <c r="AC91" s="86">
        <v>0</v>
      </c>
      <c r="AD91" s="86">
        <v>0</v>
      </c>
      <c r="AE91" s="86">
        <v>0</v>
      </c>
      <c r="AF91" s="86">
        <v>0</v>
      </c>
      <c r="AG91" s="86">
        <v>0</v>
      </c>
      <c r="AH91" s="86">
        <v>0</v>
      </c>
      <c r="AI91" s="86">
        <v>0</v>
      </c>
      <c r="AJ91" s="86">
        <v>0</v>
      </c>
      <c r="AK91" s="86">
        <v>0</v>
      </c>
      <c r="AL91" s="86">
        <v>0</v>
      </c>
      <c r="AM91" s="86">
        <v>0</v>
      </c>
      <c r="AN91" s="86">
        <v>0</v>
      </c>
      <c r="AO91" s="86">
        <v>0</v>
      </c>
      <c r="AP91" s="86">
        <v>0</v>
      </c>
      <c r="AQ91" s="86">
        <v>0</v>
      </c>
      <c r="AR91" s="86">
        <v>0</v>
      </c>
      <c r="AS91" s="86">
        <v>0</v>
      </c>
      <c r="AT91" s="86">
        <v>0</v>
      </c>
      <c r="AU91" s="86">
        <v>0</v>
      </c>
      <c r="AV91" s="86">
        <v>0</v>
      </c>
      <c r="AW91" s="86">
        <v>0</v>
      </c>
      <c r="AX91" s="86">
        <v>0</v>
      </c>
      <c r="AY91" s="86">
        <v>0</v>
      </c>
      <c r="AZ91" s="86">
        <v>0</v>
      </c>
      <c r="BA91" s="86">
        <v>0</v>
      </c>
      <c r="BB91" s="86">
        <v>0</v>
      </c>
      <c r="BC91" s="86">
        <v>0</v>
      </c>
      <c r="BD91" s="86">
        <v>0</v>
      </c>
      <c r="BE91" s="86">
        <v>0</v>
      </c>
      <c r="BF91" s="86">
        <v>0</v>
      </c>
      <c r="BG91" s="86">
        <v>0</v>
      </c>
      <c r="BH91" s="86">
        <v>0</v>
      </c>
      <c r="BI91" s="86">
        <v>0</v>
      </c>
      <c r="BJ91" s="86">
        <v>0</v>
      </c>
      <c r="BK91" s="86">
        <v>0</v>
      </c>
      <c r="BL91" s="86">
        <v>0</v>
      </c>
      <c r="BM91" s="86" t="s">
        <v>119</v>
      </c>
      <c r="BN91" s="86" t="s">
        <v>119</v>
      </c>
      <c r="BO91" s="87"/>
      <c r="BP91" s="87"/>
    </row>
    <row r="92" spans="1:68">
      <c r="A92" s="79" t="s">
        <v>189</v>
      </c>
      <c r="B92" s="94">
        <v>0</v>
      </c>
      <c r="C92" s="95"/>
      <c r="D92" s="95"/>
      <c r="E92" s="95"/>
      <c r="F92" s="95"/>
      <c r="G92" s="95"/>
      <c r="H92" s="95"/>
      <c r="I92" s="95"/>
      <c r="J92" s="95"/>
      <c r="K92" s="95"/>
      <c r="L92" s="95"/>
      <c r="M92" s="95"/>
      <c r="N92" s="95"/>
      <c r="O92" s="95"/>
      <c r="P92" s="95"/>
      <c r="Q92" s="95"/>
      <c r="R92" s="95"/>
      <c r="S92" s="95"/>
      <c r="T92" s="95"/>
      <c r="U92" s="95"/>
      <c r="V92" s="95"/>
      <c r="W92" s="95"/>
      <c r="X92" s="95"/>
      <c r="Y92" s="95"/>
      <c r="Z92" s="95"/>
      <c r="AA92" s="95"/>
      <c r="AB92" s="95"/>
      <c r="AC92" s="95"/>
      <c r="AD92" s="95"/>
      <c r="AE92" s="95"/>
      <c r="AF92" s="95"/>
      <c r="AG92" s="95"/>
      <c r="AH92" s="95"/>
      <c r="AI92" s="95"/>
      <c r="AJ92" s="95"/>
      <c r="AK92" s="95"/>
      <c r="AL92" s="95"/>
      <c r="AM92" s="95"/>
      <c r="AN92" s="95"/>
      <c r="AO92" s="95"/>
      <c r="AP92" s="95"/>
      <c r="AQ92" s="95"/>
      <c r="AR92" s="95"/>
      <c r="AS92" s="95"/>
      <c r="AT92" s="95"/>
      <c r="AU92" s="95"/>
      <c r="AV92" s="95"/>
      <c r="AW92" s="95"/>
      <c r="AX92" s="95"/>
      <c r="AY92" s="95"/>
      <c r="AZ92" s="95"/>
      <c r="BA92" s="95"/>
      <c r="BB92" s="95"/>
      <c r="BC92" s="95"/>
      <c r="BD92" s="95"/>
      <c r="BE92" s="95"/>
      <c r="BF92" s="95"/>
      <c r="BG92" s="95"/>
      <c r="BH92" s="95"/>
      <c r="BI92" s="95"/>
      <c r="BJ92" s="95"/>
      <c r="BK92" s="95"/>
      <c r="BL92" s="95"/>
      <c r="BM92" s="95"/>
      <c r="BN92" s="95"/>
    </row>
    <row r="93" spans="1:68">
      <c r="A93" s="96" t="s">
        <v>190</v>
      </c>
      <c r="B93" s="94">
        <v>0</v>
      </c>
      <c r="C93" s="97"/>
      <c r="D93" s="98"/>
      <c r="E93" s="98"/>
      <c r="F93" s="98"/>
      <c r="G93" s="98"/>
      <c r="H93" s="98"/>
      <c r="I93" s="98"/>
      <c r="J93" s="98"/>
      <c r="K93" s="98"/>
      <c r="L93" s="98"/>
      <c r="M93" s="98"/>
      <c r="N93" s="98"/>
      <c r="O93" s="98"/>
      <c r="P93" s="98"/>
      <c r="Q93" s="98"/>
      <c r="R93" s="98"/>
      <c r="S93" s="98"/>
      <c r="T93" s="98"/>
      <c r="U93" s="95"/>
      <c r="V93" s="95"/>
      <c r="W93" s="95"/>
      <c r="X93" s="95"/>
      <c r="Y93" s="95"/>
      <c r="Z93" s="95"/>
      <c r="AA93" s="95"/>
      <c r="AB93" s="95"/>
      <c r="AC93" s="95"/>
      <c r="AD93" s="95"/>
      <c r="AE93" s="95"/>
      <c r="AF93" s="95"/>
      <c r="AG93" s="95"/>
      <c r="AH93" s="95"/>
      <c r="AI93" s="95"/>
      <c r="AJ93" s="95"/>
      <c r="AK93" s="95"/>
      <c r="AL93" s="95"/>
      <c r="AM93" s="95"/>
      <c r="AN93" s="95"/>
      <c r="AO93" s="95"/>
      <c r="AP93" s="95"/>
      <c r="AQ93" s="95"/>
      <c r="AR93" s="95"/>
      <c r="AS93" s="95"/>
      <c r="AT93" s="95"/>
      <c r="AU93" s="95"/>
      <c r="AV93" s="95"/>
      <c r="AW93" s="95"/>
      <c r="AX93" s="95"/>
      <c r="AY93" s="95"/>
      <c r="AZ93" s="95"/>
      <c r="BA93" s="95"/>
      <c r="BB93" s="95"/>
      <c r="BC93" s="95"/>
      <c r="BD93" s="95"/>
      <c r="BE93" s="95"/>
      <c r="BF93" s="95"/>
      <c r="BG93" s="95"/>
      <c r="BH93" s="95"/>
      <c r="BI93" s="95"/>
      <c r="BJ93" s="95"/>
      <c r="BK93" s="95"/>
      <c r="BL93" s="95"/>
      <c r="BM93" s="95"/>
      <c r="BN93" s="95"/>
    </row>
    <row r="94" spans="1:68" ht="15">
      <c r="A94" s="91" t="s">
        <v>191</v>
      </c>
      <c r="B94" s="70">
        <v>0</v>
      </c>
      <c r="C94" s="72"/>
      <c r="D94" s="72"/>
      <c r="E94" s="72"/>
      <c r="F94" s="72"/>
      <c r="G94" s="72"/>
      <c r="H94" s="72"/>
      <c r="I94" s="72"/>
      <c r="J94" s="72"/>
      <c r="K94" s="72"/>
      <c r="L94" s="72"/>
      <c r="M94" s="72"/>
      <c r="N94" s="72"/>
      <c r="O94" s="72"/>
      <c r="P94" s="72"/>
      <c r="Q94" s="72"/>
      <c r="R94" s="72"/>
      <c r="S94" s="72"/>
      <c r="T94" s="72"/>
      <c r="U94" s="72"/>
      <c r="V94" s="72"/>
      <c r="W94" s="72"/>
      <c r="X94" s="72"/>
      <c r="Y94" s="72"/>
      <c r="Z94" s="72"/>
      <c r="AA94" s="72"/>
      <c r="AB94" s="72"/>
      <c r="AC94" s="72"/>
      <c r="AD94" s="72"/>
      <c r="AE94" s="72"/>
      <c r="AF94" s="72"/>
      <c r="AG94" s="72"/>
      <c r="AH94" s="72"/>
      <c r="AI94" s="72"/>
      <c r="AJ94" s="72"/>
      <c r="AK94" s="72"/>
      <c r="AL94" s="72"/>
      <c r="AM94" s="72"/>
      <c r="AN94" s="72"/>
      <c r="AO94" s="72"/>
      <c r="AP94" s="72"/>
      <c r="AQ94" s="72"/>
      <c r="AR94" s="72"/>
      <c r="AS94" s="72"/>
      <c r="AT94" s="72"/>
      <c r="AU94" s="72"/>
      <c r="AV94" s="72"/>
      <c r="AW94" s="72"/>
      <c r="AX94" s="72"/>
      <c r="AY94" s="72"/>
      <c r="AZ94" s="72"/>
      <c r="BA94" s="72"/>
      <c r="BB94" s="72"/>
      <c r="BC94" s="72"/>
      <c r="BD94" s="72"/>
      <c r="BE94" s="72"/>
      <c r="BF94" s="72"/>
      <c r="BG94" s="72"/>
      <c r="BH94" s="72"/>
      <c r="BI94" s="72"/>
      <c r="BJ94" s="72"/>
      <c r="BK94" s="72"/>
      <c r="BL94" s="72"/>
      <c r="BM94" s="72"/>
      <c r="BN94" s="72"/>
      <c r="BO94" s="87"/>
      <c r="BP94" s="87"/>
    </row>
    <row r="95" spans="1:68" ht="15">
      <c r="A95" s="85" t="s">
        <v>192</v>
      </c>
      <c r="B95" s="70">
        <v>0</v>
      </c>
      <c r="C95" s="92">
        <v>0</v>
      </c>
      <c r="D95" s="93">
        <v>0</v>
      </c>
      <c r="E95" s="93">
        <v>0</v>
      </c>
      <c r="F95" s="93">
        <v>0</v>
      </c>
      <c r="G95" s="93">
        <v>0</v>
      </c>
      <c r="H95" s="93">
        <v>0</v>
      </c>
      <c r="I95" s="93">
        <v>0</v>
      </c>
      <c r="J95" s="93">
        <v>0</v>
      </c>
      <c r="K95" s="93">
        <v>0</v>
      </c>
      <c r="L95" s="93">
        <v>0</v>
      </c>
      <c r="M95" s="93">
        <v>0</v>
      </c>
      <c r="N95" s="93">
        <v>0</v>
      </c>
      <c r="O95" s="93">
        <v>0</v>
      </c>
      <c r="P95" s="93">
        <v>0</v>
      </c>
      <c r="Q95" s="93">
        <v>0</v>
      </c>
      <c r="R95" s="93">
        <v>0</v>
      </c>
      <c r="S95" s="93">
        <v>0</v>
      </c>
      <c r="T95" s="93">
        <v>0</v>
      </c>
      <c r="U95" s="93">
        <v>0</v>
      </c>
      <c r="V95" s="93">
        <v>0</v>
      </c>
      <c r="W95" s="93">
        <v>0</v>
      </c>
      <c r="X95" s="93">
        <v>0</v>
      </c>
      <c r="Y95" s="93">
        <v>0</v>
      </c>
      <c r="Z95" s="93">
        <v>0</v>
      </c>
      <c r="AA95" s="93">
        <v>0</v>
      </c>
      <c r="AB95" s="93">
        <v>0</v>
      </c>
      <c r="AC95" s="93">
        <v>0</v>
      </c>
      <c r="AD95" s="93">
        <v>0</v>
      </c>
      <c r="AE95" s="93">
        <v>0</v>
      </c>
      <c r="AF95" s="93">
        <v>0</v>
      </c>
      <c r="AG95" s="93">
        <v>0</v>
      </c>
      <c r="AH95" s="93">
        <v>0</v>
      </c>
      <c r="AI95" s="93">
        <v>0</v>
      </c>
      <c r="AJ95" s="93">
        <v>0</v>
      </c>
      <c r="AK95" s="93">
        <v>0</v>
      </c>
      <c r="AL95" s="93">
        <v>0</v>
      </c>
      <c r="AM95" s="93">
        <v>0</v>
      </c>
      <c r="AN95" s="93">
        <v>0</v>
      </c>
      <c r="AO95" s="93">
        <v>0</v>
      </c>
      <c r="AP95" s="93">
        <v>0</v>
      </c>
      <c r="AQ95" s="93">
        <v>0</v>
      </c>
      <c r="AR95" s="93">
        <v>0</v>
      </c>
      <c r="AS95" s="93">
        <v>0</v>
      </c>
      <c r="AT95" s="93">
        <v>0</v>
      </c>
      <c r="AU95" s="93">
        <v>0</v>
      </c>
      <c r="AV95" s="93">
        <v>0</v>
      </c>
      <c r="AW95" s="93">
        <v>0</v>
      </c>
      <c r="AX95" s="93">
        <v>0</v>
      </c>
      <c r="AY95" s="93">
        <v>0</v>
      </c>
      <c r="AZ95" s="93">
        <v>0</v>
      </c>
      <c r="BA95" s="93">
        <v>0</v>
      </c>
      <c r="BB95" s="93">
        <v>0</v>
      </c>
      <c r="BC95" s="93">
        <v>0</v>
      </c>
      <c r="BD95" s="93">
        <v>0</v>
      </c>
      <c r="BE95" s="93">
        <v>0</v>
      </c>
      <c r="BF95" s="93">
        <v>0</v>
      </c>
      <c r="BG95" s="93">
        <v>0</v>
      </c>
      <c r="BH95" s="93">
        <v>0</v>
      </c>
      <c r="BI95" s="93">
        <v>0</v>
      </c>
      <c r="BJ95" s="93">
        <v>0</v>
      </c>
      <c r="BK95" s="93">
        <v>0</v>
      </c>
      <c r="BL95" s="93">
        <v>0</v>
      </c>
      <c r="BM95" s="93" t="s">
        <v>119</v>
      </c>
      <c r="BN95" s="93" t="s">
        <v>119</v>
      </c>
      <c r="BO95" s="87"/>
      <c r="BP95" s="87"/>
    </row>
    <row r="96" spans="1:68" ht="15">
      <c r="A96" s="99"/>
      <c r="B96" s="90"/>
      <c r="C96" s="90"/>
      <c r="D96" s="90"/>
      <c r="E96" s="90"/>
      <c r="F96" s="90"/>
      <c r="G96" s="90"/>
      <c r="H96" s="90"/>
      <c r="I96" s="90"/>
      <c r="J96" s="90"/>
      <c r="K96" s="90"/>
      <c r="L96" s="90"/>
      <c r="M96" s="90"/>
      <c r="N96" s="90"/>
      <c r="O96" s="90"/>
      <c r="P96" s="90"/>
      <c r="Q96" s="90"/>
      <c r="R96" s="90"/>
      <c r="S96" s="90"/>
      <c r="T96" s="90"/>
      <c r="U96" s="90"/>
      <c r="V96" s="90"/>
      <c r="W96" s="90"/>
      <c r="X96" s="90"/>
      <c r="Y96" s="90"/>
      <c r="Z96" s="90"/>
      <c r="AA96" s="90"/>
      <c r="AB96" s="90"/>
      <c r="AC96" s="90"/>
      <c r="AD96" s="90"/>
      <c r="AE96" s="90"/>
      <c r="AF96" s="90"/>
      <c r="AG96" s="90"/>
      <c r="AH96" s="90"/>
      <c r="AI96" s="90"/>
      <c r="AJ96" s="90"/>
      <c r="AK96" s="90"/>
      <c r="AL96" s="90"/>
      <c r="AM96" s="90"/>
      <c r="AN96" s="90"/>
      <c r="AO96" s="90"/>
      <c r="AP96" s="90"/>
      <c r="AQ96" s="90"/>
      <c r="AR96" s="90"/>
      <c r="AS96" s="90"/>
      <c r="AT96" s="90"/>
      <c r="AU96" s="90"/>
      <c r="AV96" s="90"/>
      <c r="AW96" s="90"/>
      <c r="AX96" s="90"/>
      <c r="AY96" s="90"/>
      <c r="AZ96" s="90"/>
      <c r="BA96" s="90"/>
      <c r="BB96" s="90"/>
      <c r="BC96" s="90"/>
      <c r="BD96" s="90"/>
      <c r="BE96" s="90"/>
      <c r="BF96" s="90"/>
      <c r="BG96" s="90"/>
      <c r="BH96" s="90"/>
      <c r="BI96" s="90"/>
      <c r="BJ96" s="90"/>
      <c r="BK96" s="90"/>
      <c r="BL96" s="90"/>
      <c r="BM96" s="90"/>
      <c r="BN96" s="90"/>
    </row>
    <row r="97" spans="1:68" ht="15">
      <c r="A97" s="85" t="s">
        <v>193</v>
      </c>
      <c r="B97" s="70">
        <v>0</v>
      </c>
      <c r="C97" s="93">
        <v>0</v>
      </c>
      <c r="D97" s="93">
        <v>0</v>
      </c>
      <c r="E97" s="93">
        <v>0</v>
      </c>
      <c r="F97" s="93">
        <v>0</v>
      </c>
      <c r="G97" s="93">
        <v>0</v>
      </c>
      <c r="H97" s="93">
        <v>0</v>
      </c>
      <c r="I97" s="93">
        <v>0</v>
      </c>
      <c r="J97" s="93">
        <v>0</v>
      </c>
      <c r="K97" s="93">
        <v>0</v>
      </c>
      <c r="L97" s="93">
        <v>0</v>
      </c>
      <c r="M97" s="93">
        <v>0</v>
      </c>
      <c r="N97" s="93">
        <v>0</v>
      </c>
      <c r="O97" s="93">
        <v>0</v>
      </c>
      <c r="P97" s="93">
        <v>0</v>
      </c>
      <c r="Q97" s="93">
        <v>0</v>
      </c>
      <c r="R97" s="93">
        <v>0</v>
      </c>
      <c r="S97" s="93">
        <v>0</v>
      </c>
      <c r="T97" s="93">
        <v>0</v>
      </c>
      <c r="U97" s="93">
        <v>0</v>
      </c>
      <c r="V97" s="93">
        <v>0</v>
      </c>
      <c r="W97" s="93">
        <v>0</v>
      </c>
      <c r="X97" s="93">
        <v>0</v>
      </c>
      <c r="Y97" s="93">
        <v>0</v>
      </c>
      <c r="Z97" s="93">
        <v>0</v>
      </c>
      <c r="AA97" s="93">
        <v>0</v>
      </c>
      <c r="AB97" s="93">
        <v>0</v>
      </c>
      <c r="AC97" s="93">
        <v>0</v>
      </c>
      <c r="AD97" s="93">
        <v>0</v>
      </c>
      <c r="AE97" s="93">
        <v>0</v>
      </c>
      <c r="AF97" s="93">
        <v>0</v>
      </c>
      <c r="AG97" s="93">
        <v>0</v>
      </c>
      <c r="AH97" s="93">
        <v>0</v>
      </c>
      <c r="AI97" s="93">
        <v>0</v>
      </c>
      <c r="AJ97" s="93">
        <v>0</v>
      </c>
      <c r="AK97" s="93">
        <v>0</v>
      </c>
      <c r="AL97" s="93">
        <v>0</v>
      </c>
      <c r="AM97" s="93">
        <v>0</v>
      </c>
      <c r="AN97" s="93">
        <v>0</v>
      </c>
      <c r="AO97" s="93">
        <v>0</v>
      </c>
      <c r="AP97" s="93">
        <v>0</v>
      </c>
      <c r="AQ97" s="93">
        <v>0</v>
      </c>
      <c r="AR97" s="93">
        <v>0</v>
      </c>
      <c r="AS97" s="93">
        <v>0</v>
      </c>
      <c r="AT97" s="93">
        <v>0</v>
      </c>
      <c r="AU97" s="93">
        <v>0</v>
      </c>
      <c r="AV97" s="93">
        <v>0</v>
      </c>
      <c r="AW97" s="93">
        <v>0</v>
      </c>
      <c r="AX97" s="93">
        <v>0</v>
      </c>
      <c r="AY97" s="93">
        <v>0</v>
      </c>
      <c r="AZ97" s="93">
        <v>0</v>
      </c>
      <c r="BA97" s="93">
        <v>0</v>
      </c>
      <c r="BB97" s="93">
        <v>0</v>
      </c>
      <c r="BC97" s="93">
        <v>0</v>
      </c>
      <c r="BD97" s="93">
        <v>0</v>
      </c>
      <c r="BE97" s="93">
        <v>0</v>
      </c>
      <c r="BF97" s="93">
        <v>0</v>
      </c>
      <c r="BG97" s="93">
        <v>0</v>
      </c>
      <c r="BH97" s="93">
        <v>0</v>
      </c>
      <c r="BI97" s="93">
        <v>0</v>
      </c>
      <c r="BJ97" s="93">
        <v>0</v>
      </c>
      <c r="BK97" s="93">
        <v>0</v>
      </c>
      <c r="BL97" s="93">
        <v>0</v>
      </c>
      <c r="BM97" s="93" t="s">
        <v>119</v>
      </c>
      <c r="BN97" s="93" t="s">
        <v>119</v>
      </c>
      <c r="BO97" s="87"/>
      <c r="BP97" s="87"/>
    </row>
    <row r="98" spans="1:68">
      <c r="A98" s="91" t="s">
        <v>194</v>
      </c>
      <c r="B98" s="80">
        <v>0</v>
      </c>
      <c r="C98" s="100">
        <v>0</v>
      </c>
      <c r="D98" s="101">
        <v>0</v>
      </c>
      <c r="E98" s="101">
        <v>0</v>
      </c>
      <c r="F98" s="101">
        <v>0</v>
      </c>
      <c r="G98" s="101">
        <v>0</v>
      </c>
      <c r="H98" s="101">
        <v>0</v>
      </c>
      <c r="I98" s="101">
        <v>0</v>
      </c>
      <c r="J98" s="101">
        <v>0</v>
      </c>
      <c r="K98" s="101">
        <v>0</v>
      </c>
      <c r="L98" s="101">
        <v>0</v>
      </c>
      <c r="M98" s="101">
        <v>0</v>
      </c>
      <c r="N98" s="101">
        <v>0</v>
      </c>
      <c r="O98" s="101">
        <v>0</v>
      </c>
      <c r="P98" s="101">
        <v>0</v>
      </c>
      <c r="Q98" s="101">
        <v>0</v>
      </c>
      <c r="R98" s="101">
        <v>0</v>
      </c>
      <c r="S98" s="101">
        <v>0</v>
      </c>
      <c r="T98" s="101">
        <v>0</v>
      </c>
      <c r="U98" s="101">
        <v>0</v>
      </c>
      <c r="V98" s="101">
        <v>0</v>
      </c>
      <c r="W98" s="101">
        <v>0</v>
      </c>
      <c r="X98" s="101">
        <v>0</v>
      </c>
      <c r="Y98" s="101">
        <v>0</v>
      </c>
      <c r="Z98" s="101">
        <v>0</v>
      </c>
      <c r="AA98" s="101">
        <v>0</v>
      </c>
      <c r="AB98" s="101">
        <v>0</v>
      </c>
      <c r="AC98" s="101">
        <v>0</v>
      </c>
      <c r="AD98" s="101">
        <v>0</v>
      </c>
      <c r="AE98" s="101">
        <v>0</v>
      </c>
      <c r="AF98" s="101">
        <v>0</v>
      </c>
      <c r="AG98" s="101">
        <v>0</v>
      </c>
      <c r="AH98" s="101">
        <v>0</v>
      </c>
      <c r="AI98" s="101">
        <v>0</v>
      </c>
      <c r="AJ98" s="101">
        <v>0</v>
      </c>
      <c r="AK98" s="101">
        <v>0</v>
      </c>
      <c r="AL98" s="101">
        <v>0</v>
      </c>
      <c r="AM98" s="101">
        <v>0</v>
      </c>
      <c r="AN98" s="101">
        <v>0</v>
      </c>
      <c r="AO98" s="101">
        <v>0</v>
      </c>
      <c r="AP98" s="101">
        <v>0</v>
      </c>
      <c r="AQ98" s="101">
        <v>0</v>
      </c>
      <c r="AR98" s="101">
        <v>0</v>
      </c>
      <c r="AS98" s="101">
        <v>0</v>
      </c>
      <c r="AT98" s="101">
        <v>0</v>
      </c>
      <c r="AU98" s="101">
        <v>0</v>
      </c>
      <c r="AV98" s="101">
        <v>0</v>
      </c>
      <c r="AW98" s="101">
        <v>0</v>
      </c>
      <c r="AX98" s="101">
        <v>0</v>
      </c>
      <c r="AY98" s="101">
        <v>0</v>
      </c>
      <c r="AZ98" s="101">
        <v>0</v>
      </c>
      <c r="BA98" s="101">
        <v>0</v>
      </c>
      <c r="BB98" s="101">
        <v>0</v>
      </c>
      <c r="BC98" s="101">
        <v>0</v>
      </c>
      <c r="BD98" s="101">
        <v>0</v>
      </c>
      <c r="BE98" s="101">
        <v>0</v>
      </c>
      <c r="BF98" s="101">
        <v>0</v>
      </c>
      <c r="BG98" s="101">
        <v>0</v>
      </c>
      <c r="BH98" s="101">
        <v>0</v>
      </c>
      <c r="BI98" s="101">
        <v>0</v>
      </c>
      <c r="BJ98" s="101">
        <v>0</v>
      </c>
      <c r="BK98" s="101">
        <v>0</v>
      </c>
      <c r="BL98" s="101">
        <v>0</v>
      </c>
      <c r="BM98" s="101" t="s">
        <v>119</v>
      </c>
      <c r="BN98" s="101" t="s">
        <v>119</v>
      </c>
    </row>
    <row r="99" spans="1:68">
      <c r="A99" s="102" t="s">
        <v>195</v>
      </c>
      <c r="B99" s="80">
        <v>0</v>
      </c>
      <c r="C99" s="103"/>
      <c r="D99" s="103"/>
      <c r="E99" s="103"/>
      <c r="F99" s="103"/>
      <c r="G99" s="103"/>
      <c r="H99" s="103"/>
      <c r="I99" s="103"/>
      <c r="J99" s="103"/>
      <c r="K99" s="103"/>
      <c r="L99" s="103"/>
      <c r="M99" s="103"/>
      <c r="N99" s="103"/>
      <c r="O99" s="103"/>
      <c r="P99" s="103"/>
      <c r="Q99" s="103"/>
      <c r="R99" s="103"/>
      <c r="S99" s="103"/>
      <c r="T99" s="103"/>
      <c r="U99" s="103"/>
      <c r="V99" s="103"/>
      <c r="W99" s="103"/>
      <c r="X99" s="103"/>
      <c r="Y99" s="103"/>
      <c r="Z99" s="103"/>
      <c r="AA99" s="103"/>
      <c r="AB99" s="103"/>
      <c r="AC99" s="103"/>
      <c r="AD99" s="103"/>
      <c r="AE99" s="103"/>
      <c r="AF99" s="103"/>
      <c r="AG99" s="103"/>
      <c r="AH99" s="103"/>
      <c r="AI99" s="103"/>
      <c r="AJ99" s="103"/>
      <c r="AK99" s="103"/>
      <c r="AL99" s="103"/>
      <c r="AM99" s="103"/>
      <c r="AN99" s="103"/>
      <c r="AO99" s="103"/>
      <c r="AP99" s="103"/>
      <c r="AQ99" s="103"/>
      <c r="AR99" s="103"/>
      <c r="AS99" s="103"/>
      <c r="AT99" s="103"/>
      <c r="AU99" s="103"/>
      <c r="AV99" s="103"/>
      <c r="AW99" s="103"/>
      <c r="AX99" s="103"/>
      <c r="AY99" s="103"/>
      <c r="AZ99" s="103"/>
      <c r="BA99" s="103"/>
      <c r="BB99" s="103"/>
      <c r="BC99" s="103"/>
      <c r="BD99" s="103"/>
      <c r="BE99" s="103"/>
      <c r="BF99" s="103"/>
      <c r="BG99" s="103"/>
      <c r="BH99" s="103"/>
      <c r="BI99" s="103"/>
      <c r="BJ99" s="103"/>
      <c r="BK99" s="103"/>
      <c r="BL99" s="103"/>
      <c r="BM99" s="103"/>
      <c r="BN99" s="103"/>
    </row>
    <row r="100" spans="1:68" ht="15">
      <c r="A100" s="104" t="s">
        <v>196</v>
      </c>
      <c r="B100" s="105" t="s">
        <v>119</v>
      </c>
      <c r="C100" s="106"/>
      <c r="D100" s="106"/>
      <c r="E100" s="106"/>
      <c r="F100" s="106"/>
      <c r="G100" s="106"/>
      <c r="H100" s="106"/>
      <c r="I100" s="106"/>
      <c r="J100" s="106"/>
      <c r="K100" s="106"/>
      <c r="L100" s="106"/>
      <c r="M100" s="106"/>
      <c r="N100" s="106"/>
      <c r="O100" s="106"/>
      <c r="P100" s="106"/>
      <c r="Q100" s="106"/>
      <c r="R100" s="106"/>
      <c r="S100" s="106"/>
      <c r="T100" s="106"/>
      <c r="U100" s="106"/>
      <c r="V100" s="106"/>
      <c r="W100" s="106"/>
      <c r="X100" s="106"/>
      <c r="Y100" s="106"/>
      <c r="Z100" s="106"/>
      <c r="AA100" s="106"/>
      <c r="AB100" s="106"/>
      <c r="AC100" s="106"/>
      <c r="AD100" s="106"/>
      <c r="AE100" s="106"/>
      <c r="AF100" s="106"/>
      <c r="AG100" s="106"/>
      <c r="AH100" s="106"/>
      <c r="AI100" s="106"/>
      <c r="AJ100" s="106"/>
      <c r="AK100" s="106"/>
      <c r="AL100" s="106"/>
      <c r="AM100" s="106"/>
      <c r="AN100" s="106"/>
      <c r="AO100" s="106"/>
      <c r="AP100" s="106"/>
      <c r="AQ100" s="106"/>
      <c r="AR100" s="106"/>
      <c r="AS100" s="106"/>
      <c r="AT100" s="106"/>
      <c r="AU100" s="106"/>
      <c r="AV100" s="106"/>
      <c r="AW100" s="106"/>
      <c r="AX100" s="106"/>
      <c r="AY100" s="106"/>
      <c r="AZ100" s="106"/>
      <c r="BA100" s="106"/>
      <c r="BB100" s="106"/>
      <c r="BC100" s="106"/>
      <c r="BD100" s="106"/>
      <c r="BE100" s="106"/>
      <c r="BF100" s="106"/>
      <c r="BG100" s="106"/>
      <c r="BH100" s="106"/>
      <c r="BI100" s="106"/>
      <c r="BJ100" s="106"/>
      <c r="BK100" s="106"/>
      <c r="BL100" s="106"/>
      <c r="BM100" s="106"/>
      <c r="BN100" s="106"/>
      <c r="BO100" s="87"/>
      <c r="BP100" s="87"/>
    </row>
    <row r="101" spans="1:68">
      <c r="A101" s="10"/>
      <c r="B101" s="90"/>
      <c r="C101" s="107"/>
      <c r="D101" s="107"/>
      <c r="E101" s="107"/>
      <c r="F101" s="107"/>
      <c r="G101" s="107"/>
      <c r="H101" s="107"/>
      <c r="I101" s="107"/>
      <c r="J101" s="107"/>
      <c r="K101" s="107"/>
      <c r="L101" s="107"/>
      <c r="M101" s="108"/>
      <c r="N101" s="107"/>
      <c r="O101" s="107"/>
      <c r="P101" s="107"/>
      <c r="Q101" s="107"/>
      <c r="R101" s="107"/>
      <c r="S101" s="107"/>
      <c r="T101" s="107"/>
      <c r="U101" s="107"/>
      <c r="V101" s="107"/>
      <c r="W101" s="107"/>
      <c r="X101" s="107"/>
      <c r="Y101" s="107"/>
      <c r="Z101" s="107"/>
      <c r="AA101" s="107"/>
      <c r="AB101" s="107"/>
      <c r="AC101" s="107"/>
      <c r="AD101" s="107"/>
      <c r="AE101" s="107"/>
      <c r="AF101" s="107"/>
      <c r="AG101" s="107"/>
      <c r="AH101" s="107"/>
      <c r="AI101" s="107"/>
      <c r="AJ101" s="107"/>
      <c r="AK101" s="107"/>
      <c r="AL101" s="107"/>
      <c r="AM101" s="107"/>
      <c r="AN101" s="107"/>
      <c r="AO101" s="107"/>
      <c r="AP101" s="107"/>
      <c r="AQ101" s="107"/>
      <c r="AR101" s="107"/>
      <c r="AS101" s="107"/>
      <c r="AT101" s="107"/>
      <c r="AU101" s="107"/>
      <c r="AV101" s="107"/>
      <c r="AW101" s="107"/>
      <c r="AX101" s="107"/>
      <c r="AY101" s="107"/>
      <c r="AZ101" s="107"/>
      <c r="BA101" s="107"/>
      <c r="BB101" s="107"/>
      <c r="BC101" s="107"/>
      <c r="BD101" s="107"/>
      <c r="BE101" s="107"/>
      <c r="BF101" s="107"/>
      <c r="BG101" s="107"/>
      <c r="BH101" s="107"/>
      <c r="BI101" s="107"/>
      <c r="BJ101" s="107"/>
      <c r="BK101" s="107"/>
      <c r="BL101" s="107"/>
      <c r="BM101" s="107"/>
      <c r="BN101" s="107"/>
    </row>
    <row r="102" spans="1:68" ht="15">
      <c r="A102" s="85" t="s">
        <v>197</v>
      </c>
      <c r="B102" s="70">
        <v>0</v>
      </c>
      <c r="C102" s="93">
        <v>0</v>
      </c>
      <c r="D102" s="93">
        <v>0</v>
      </c>
      <c r="E102" s="93">
        <v>0</v>
      </c>
      <c r="F102" s="93">
        <v>0</v>
      </c>
      <c r="G102" s="93">
        <v>0</v>
      </c>
      <c r="H102" s="93">
        <v>0</v>
      </c>
      <c r="I102" s="93">
        <v>0</v>
      </c>
      <c r="J102" s="93">
        <v>0</v>
      </c>
      <c r="K102" s="93">
        <v>0</v>
      </c>
      <c r="L102" s="93">
        <v>0</v>
      </c>
      <c r="M102" s="93">
        <v>0</v>
      </c>
      <c r="N102" s="93">
        <v>0</v>
      </c>
      <c r="O102" s="93">
        <v>0</v>
      </c>
      <c r="P102" s="93">
        <v>0</v>
      </c>
      <c r="Q102" s="93">
        <v>0</v>
      </c>
      <c r="R102" s="93">
        <v>0</v>
      </c>
      <c r="S102" s="93">
        <v>0</v>
      </c>
      <c r="T102" s="93">
        <v>0</v>
      </c>
      <c r="U102" s="93">
        <v>0</v>
      </c>
      <c r="V102" s="93">
        <v>0</v>
      </c>
      <c r="W102" s="93">
        <v>0</v>
      </c>
      <c r="X102" s="93">
        <v>0</v>
      </c>
      <c r="Y102" s="93">
        <v>0</v>
      </c>
      <c r="Z102" s="93">
        <v>0</v>
      </c>
      <c r="AA102" s="93">
        <v>0</v>
      </c>
      <c r="AB102" s="93">
        <v>0</v>
      </c>
      <c r="AC102" s="93">
        <v>0</v>
      </c>
      <c r="AD102" s="93">
        <v>0</v>
      </c>
      <c r="AE102" s="93">
        <v>0</v>
      </c>
      <c r="AF102" s="93">
        <v>0</v>
      </c>
      <c r="AG102" s="93">
        <v>0</v>
      </c>
      <c r="AH102" s="93">
        <v>0</v>
      </c>
      <c r="AI102" s="93">
        <v>0</v>
      </c>
      <c r="AJ102" s="93">
        <v>0</v>
      </c>
      <c r="AK102" s="93">
        <v>0</v>
      </c>
      <c r="AL102" s="93">
        <v>0</v>
      </c>
      <c r="AM102" s="93">
        <v>0</v>
      </c>
      <c r="AN102" s="93">
        <v>0</v>
      </c>
      <c r="AO102" s="93">
        <v>0</v>
      </c>
      <c r="AP102" s="93">
        <v>0</v>
      </c>
      <c r="AQ102" s="93">
        <v>0</v>
      </c>
      <c r="AR102" s="93">
        <v>0</v>
      </c>
      <c r="AS102" s="93">
        <v>0</v>
      </c>
      <c r="AT102" s="93">
        <v>0</v>
      </c>
      <c r="AU102" s="93">
        <v>0</v>
      </c>
      <c r="AV102" s="93">
        <v>0</v>
      </c>
      <c r="AW102" s="93">
        <v>0</v>
      </c>
      <c r="AX102" s="93">
        <v>0</v>
      </c>
      <c r="AY102" s="93">
        <v>0</v>
      </c>
      <c r="AZ102" s="93">
        <v>0</v>
      </c>
      <c r="BA102" s="93">
        <v>0</v>
      </c>
      <c r="BB102" s="93">
        <v>0</v>
      </c>
      <c r="BC102" s="93">
        <v>0</v>
      </c>
      <c r="BD102" s="93">
        <v>0</v>
      </c>
      <c r="BE102" s="93">
        <v>0</v>
      </c>
      <c r="BF102" s="93">
        <v>0</v>
      </c>
      <c r="BG102" s="93">
        <v>0</v>
      </c>
      <c r="BH102" s="93">
        <v>0</v>
      </c>
      <c r="BI102" s="93">
        <v>0</v>
      </c>
      <c r="BJ102" s="93">
        <v>0</v>
      </c>
      <c r="BK102" s="93">
        <v>0</v>
      </c>
      <c r="BL102" s="93">
        <v>0</v>
      </c>
      <c r="BM102" s="93" t="s">
        <v>119</v>
      </c>
      <c r="BN102" s="93" t="s">
        <v>119</v>
      </c>
      <c r="BO102" s="87"/>
      <c r="BP102" s="87"/>
    </row>
    <row r="103" spans="1:68" ht="15">
      <c r="A103" s="91" t="s">
        <v>198</v>
      </c>
      <c r="B103" s="70">
        <v>0</v>
      </c>
      <c r="C103" s="93">
        <v>0</v>
      </c>
      <c r="D103" s="93">
        <v>0</v>
      </c>
      <c r="E103" s="93">
        <v>0</v>
      </c>
      <c r="F103" s="93">
        <v>0</v>
      </c>
      <c r="G103" s="93">
        <v>0</v>
      </c>
      <c r="H103" s="93">
        <v>0</v>
      </c>
      <c r="I103" s="93">
        <v>0</v>
      </c>
      <c r="J103" s="93">
        <v>0</v>
      </c>
      <c r="K103" s="93">
        <v>0</v>
      </c>
      <c r="L103" s="93">
        <v>0</v>
      </c>
      <c r="M103" s="93">
        <v>0</v>
      </c>
      <c r="N103" s="93">
        <v>0</v>
      </c>
      <c r="O103" s="93">
        <v>0</v>
      </c>
      <c r="P103" s="93">
        <v>0</v>
      </c>
      <c r="Q103" s="93">
        <v>0</v>
      </c>
      <c r="R103" s="93">
        <v>0</v>
      </c>
      <c r="S103" s="93">
        <v>0</v>
      </c>
      <c r="T103" s="93">
        <v>0</v>
      </c>
      <c r="U103" s="93">
        <v>0</v>
      </c>
      <c r="V103" s="93">
        <v>0</v>
      </c>
      <c r="W103" s="93">
        <v>0</v>
      </c>
      <c r="X103" s="93">
        <v>0</v>
      </c>
      <c r="Y103" s="93">
        <v>0</v>
      </c>
      <c r="Z103" s="93">
        <v>0</v>
      </c>
      <c r="AA103" s="93">
        <v>0</v>
      </c>
      <c r="AB103" s="93">
        <v>0</v>
      </c>
      <c r="AC103" s="93">
        <v>0</v>
      </c>
      <c r="AD103" s="93">
        <v>0</v>
      </c>
      <c r="AE103" s="93">
        <v>0</v>
      </c>
      <c r="AF103" s="93">
        <v>0</v>
      </c>
      <c r="AG103" s="93">
        <v>0</v>
      </c>
      <c r="AH103" s="93">
        <v>0</v>
      </c>
      <c r="AI103" s="93">
        <v>0</v>
      </c>
      <c r="AJ103" s="93">
        <v>0</v>
      </c>
      <c r="AK103" s="93">
        <v>0</v>
      </c>
      <c r="AL103" s="93">
        <v>0</v>
      </c>
      <c r="AM103" s="93">
        <v>0</v>
      </c>
      <c r="AN103" s="93">
        <v>0</v>
      </c>
      <c r="AO103" s="93">
        <v>0</v>
      </c>
      <c r="AP103" s="93">
        <v>0</v>
      </c>
      <c r="AQ103" s="93">
        <v>0</v>
      </c>
      <c r="AR103" s="93">
        <v>0</v>
      </c>
      <c r="AS103" s="93">
        <v>0</v>
      </c>
      <c r="AT103" s="93">
        <v>0</v>
      </c>
      <c r="AU103" s="93">
        <v>0</v>
      </c>
      <c r="AV103" s="93">
        <v>0</v>
      </c>
      <c r="AW103" s="93">
        <v>0</v>
      </c>
      <c r="AX103" s="93">
        <v>0</v>
      </c>
      <c r="AY103" s="93">
        <v>0</v>
      </c>
      <c r="AZ103" s="93">
        <v>0</v>
      </c>
      <c r="BA103" s="93">
        <v>0</v>
      </c>
      <c r="BB103" s="93">
        <v>0</v>
      </c>
      <c r="BC103" s="93">
        <v>0</v>
      </c>
      <c r="BD103" s="93">
        <v>0</v>
      </c>
      <c r="BE103" s="93">
        <v>0</v>
      </c>
      <c r="BF103" s="93">
        <v>0</v>
      </c>
      <c r="BG103" s="93">
        <v>0</v>
      </c>
      <c r="BH103" s="93">
        <v>0</v>
      </c>
      <c r="BI103" s="93">
        <v>0</v>
      </c>
      <c r="BJ103" s="93">
        <v>0</v>
      </c>
      <c r="BK103" s="93">
        <v>0</v>
      </c>
      <c r="BL103" s="93">
        <v>0</v>
      </c>
      <c r="BM103" s="93" t="s">
        <v>119</v>
      </c>
      <c r="BN103" s="93" t="s">
        <v>119</v>
      </c>
      <c r="BO103" s="87"/>
      <c r="BP103" s="87"/>
    </row>
    <row r="104" spans="1:68" ht="15">
      <c r="A104" s="91" t="s">
        <v>199</v>
      </c>
      <c r="B104" s="70">
        <v>0</v>
      </c>
      <c r="C104" s="93">
        <v>0</v>
      </c>
      <c r="D104" s="93">
        <v>0</v>
      </c>
      <c r="E104" s="93">
        <v>0</v>
      </c>
      <c r="F104" s="93">
        <v>0</v>
      </c>
      <c r="G104" s="93">
        <v>0</v>
      </c>
      <c r="H104" s="93">
        <v>0</v>
      </c>
      <c r="I104" s="93">
        <v>0</v>
      </c>
      <c r="J104" s="93">
        <v>0</v>
      </c>
      <c r="K104" s="93">
        <v>0</v>
      </c>
      <c r="L104" s="93">
        <v>0</v>
      </c>
      <c r="M104" s="93">
        <v>0</v>
      </c>
      <c r="N104" s="93">
        <v>0</v>
      </c>
      <c r="O104" s="93">
        <v>0</v>
      </c>
      <c r="P104" s="93">
        <v>0</v>
      </c>
      <c r="Q104" s="93">
        <v>0</v>
      </c>
      <c r="R104" s="93">
        <v>0</v>
      </c>
      <c r="S104" s="93">
        <v>0</v>
      </c>
      <c r="T104" s="93">
        <v>0</v>
      </c>
      <c r="U104" s="93">
        <v>0</v>
      </c>
      <c r="V104" s="93">
        <v>0</v>
      </c>
      <c r="W104" s="93">
        <v>0</v>
      </c>
      <c r="X104" s="93">
        <v>0</v>
      </c>
      <c r="Y104" s="93">
        <v>0</v>
      </c>
      <c r="Z104" s="93">
        <v>0</v>
      </c>
      <c r="AA104" s="93">
        <v>0</v>
      </c>
      <c r="AB104" s="93">
        <v>0</v>
      </c>
      <c r="AC104" s="93">
        <v>0</v>
      </c>
      <c r="AD104" s="93">
        <v>0</v>
      </c>
      <c r="AE104" s="93">
        <v>0</v>
      </c>
      <c r="AF104" s="93">
        <v>0</v>
      </c>
      <c r="AG104" s="93">
        <v>0</v>
      </c>
      <c r="AH104" s="93">
        <v>0</v>
      </c>
      <c r="AI104" s="93">
        <v>0</v>
      </c>
      <c r="AJ104" s="93">
        <v>0</v>
      </c>
      <c r="AK104" s="93">
        <v>0</v>
      </c>
      <c r="AL104" s="93">
        <v>0</v>
      </c>
      <c r="AM104" s="93">
        <v>0</v>
      </c>
      <c r="AN104" s="93">
        <v>0</v>
      </c>
      <c r="AO104" s="93">
        <v>0</v>
      </c>
      <c r="AP104" s="93">
        <v>0</v>
      </c>
      <c r="AQ104" s="93">
        <v>0</v>
      </c>
      <c r="AR104" s="93">
        <v>0</v>
      </c>
      <c r="AS104" s="93">
        <v>0</v>
      </c>
      <c r="AT104" s="93">
        <v>0</v>
      </c>
      <c r="AU104" s="93">
        <v>0</v>
      </c>
      <c r="AV104" s="93">
        <v>0</v>
      </c>
      <c r="AW104" s="93">
        <v>0</v>
      </c>
      <c r="AX104" s="93">
        <v>0</v>
      </c>
      <c r="AY104" s="93">
        <v>0</v>
      </c>
      <c r="AZ104" s="93">
        <v>0</v>
      </c>
      <c r="BA104" s="93">
        <v>0</v>
      </c>
      <c r="BB104" s="93">
        <v>0</v>
      </c>
      <c r="BC104" s="93">
        <v>0</v>
      </c>
      <c r="BD104" s="93">
        <v>0</v>
      </c>
      <c r="BE104" s="93">
        <v>0</v>
      </c>
      <c r="BF104" s="93">
        <v>0</v>
      </c>
      <c r="BG104" s="93">
        <v>0</v>
      </c>
      <c r="BH104" s="93">
        <v>0</v>
      </c>
      <c r="BI104" s="93">
        <v>0</v>
      </c>
      <c r="BJ104" s="93">
        <v>0</v>
      </c>
      <c r="BK104" s="93">
        <v>0</v>
      </c>
      <c r="BL104" s="93">
        <v>0</v>
      </c>
      <c r="BM104" s="93" t="s">
        <v>119</v>
      </c>
      <c r="BN104" s="93" t="s">
        <v>119</v>
      </c>
      <c r="BO104" s="87"/>
      <c r="BP104" s="87"/>
    </row>
    <row r="105" spans="1:68" ht="15">
      <c r="A105" s="91" t="s">
        <v>200</v>
      </c>
      <c r="B105" s="70">
        <v>0</v>
      </c>
      <c r="C105" s="109">
        <v>0</v>
      </c>
      <c r="D105" s="110">
        <v>0</v>
      </c>
      <c r="E105" s="110">
        <v>0</v>
      </c>
      <c r="F105" s="110">
        <v>0</v>
      </c>
      <c r="G105" s="110">
        <v>0</v>
      </c>
      <c r="H105" s="110">
        <v>0</v>
      </c>
      <c r="I105" s="110">
        <v>0</v>
      </c>
      <c r="J105" s="110">
        <v>0</v>
      </c>
      <c r="K105" s="110">
        <v>0</v>
      </c>
      <c r="L105" s="110">
        <v>0</v>
      </c>
      <c r="M105" s="110">
        <v>0</v>
      </c>
      <c r="N105" s="110">
        <v>0</v>
      </c>
      <c r="O105" s="110">
        <v>0</v>
      </c>
      <c r="P105" s="110">
        <v>0</v>
      </c>
      <c r="Q105" s="110">
        <v>0</v>
      </c>
      <c r="R105" s="110">
        <v>0</v>
      </c>
      <c r="S105" s="110">
        <v>0</v>
      </c>
      <c r="T105" s="110">
        <v>0</v>
      </c>
      <c r="U105" s="86">
        <v>0</v>
      </c>
      <c r="V105" s="86">
        <v>0</v>
      </c>
      <c r="W105" s="86">
        <v>0</v>
      </c>
      <c r="X105" s="86">
        <v>0</v>
      </c>
      <c r="Y105" s="86">
        <v>0</v>
      </c>
      <c r="Z105" s="86">
        <v>0</v>
      </c>
      <c r="AA105" s="86">
        <v>0</v>
      </c>
      <c r="AB105" s="86">
        <v>0</v>
      </c>
      <c r="AC105" s="86">
        <v>0</v>
      </c>
      <c r="AD105" s="86">
        <v>0</v>
      </c>
      <c r="AE105" s="86">
        <v>0</v>
      </c>
      <c r="AF105" s="86">
        <v>0</v>
      </c>
      <c r="AG105" s="86">
        <v>0</v>
      </c>
      <c r="AH105" s="86">
        <v>0</v>
      </c>
      <c r="AI105" s="86">
        <v>0</v>
      </c>
      <c r="AJ105" s="86">
        <v>0</v>
      </c>
      <c r="AK105" s="86">
        <v>0</v>
      </c>
      <c r="AL105" s="86">
        <v>0</v>
      </c>
      <c r="AM105" s="86">
        <v>0</v>
      </c>
      <c r="AN105" s="86">
        <v>0</v>
      </c>
      <c r="AO105" s="86">
        <v>0</v>
      </c>
      <c r="AP105" s="86">
        <v>0</v>
      </c>
      <c r="AQ105" s="86">
        <v>0</v>
      </c>
      <c r="AR105" s="86">
        <v>0</v>
      </c>
      <c r="AS105" s="86">
        <v>0</v>
      </c>
      <c r="AT105" s="86">
        <v>0</v>
      </c>
      <c r="AU105" s="86">
        <v>0</v>
      </c>
      <c r="AV105" s="86">
        <v>0</v>
      </c>
      <c r="AW105" s="86">
        <v>0</v>
      </c>
      <c r="AX105" s="86">
        <v>0</v>
      </c>
      <c r="AY105" s="86">
        <v>0</v>
      </c>
      <c r="AZ105" s="86">
        <v>0</v>
      </c>
      <c r="BA105" s="86">
        <v>0</v>
      </c>
      <c r="BB105" s="86">
        <v>0</v>
      </c>
      <c r="BC105" s="86">
        <v>0</v>
      </c>
      <c r="BD105" s="86">
        <v>0</v>
      </c>
      <c r="BE105" s="86">
        <v>0</v>
      </c>
      <c r="BF105" s="86">
        <v>0</v>
      </c>
      <c r="BG105" s="86">
        <v>0</v>
      </c>
      <c r="BH105" s="86">
        <v>0</v>
      </c>
      <c r="BI105" s="86">
        <v>0</v>
      </c>
      <c r="BJ105" s="86">
        <v>0</v>
      </c>
      <c r="BK105" s="86">
        <v>0</v>
      </c>
      <c r="BL105" s="86">
        <v>0</v>
      </c>
      <c r="BM105" s="86" t="s">
        <v>119</v>
      </c>
      <c r="BN105" s="86" t="s">
        <v>119</v>
      </c>
      <c r="BO105" s="87"/>
      <c r="BP105" s="87"/>
    </row>
    <row r="106" spans="1:68" ht="15">
      <c r="A106" s="111"/>
      <c r="B106" s="112"/>
      <c r="C106" s="113"/>
      <c r="D106" s="113"/>
      <c r="E106" s="113"/>
      <c r="F106" s="113"/>
      <c r="G106" s="113"/>
      <c r="H106" s="113"/>
      <c r="I106" s="113"/>
      <c r="J106" s="113"/>
      <c r="K106" s="113"/>
      <c r="L106" s="113"/>
      <c r="M106" s="113"/>
      <c r="N106" s="113"/>
      <c r="O106" s="113"/>
      <c r="P106" s="113"/>
      <c r="Q106" s="113"/>
      <c r="R106" s="113"/>
      <c r="S106" s="113"/>
      <c r="T106" s="113"/>
      <c r="U106" s="113"/>
      <c r="V106" s="113"/>
      <c r="W106" s="113"/>
      <c r="X106" s="113"/>
      <c r="Y106" s="113"/>
      <c r="Z106" s="113"/>
      <c r="AA106" s="113"/>
      <c r="AB106" s="113"/>
      <c r="AC106" s="113"/>
      <c r="AD106" s="113"/>
      <c r="AE106" s="113"/>
      <c r="AF106" s="113"/>
      <c r="AG106" s="113"/>
      <c r="AH106" s="113"/>
      <c r="AI106" s="113"/>
      <c r="AJ106" s="113"/>
      <c r="AK106" s="113"/>
      <c r="AL106" s="113"/>
      <c r="AM106" s="113"/>
      <c r="AN106" s="113"/>
      <c r="AO106" s="113"/>
      <c r="AP106" s="113"/>
      <c r="AQ106" s="113"/>
      <c r="AR106" s="113"/>
      <c r="AS106" s="113"/>
      <c r="AT106" s="113"/>
      <c r="AU106" s="113"/>
      <c r="AV106" s="113"/>
      <c r="AW106" s="113"/>
      <c r="AX106" s="113"/>
      <c r="AY106" s="113"/>
      <c r="AZ106" s="113"/>
      <c r="BA106" s="113"/>
      <c r="BB106" s="113"/>
      <c r="BC106" s="113"/>
      <c r="BD106" s="113"/>
      <c r="BE106" s="113"/>
      <c r="BF106" s="113"/>
      <c r="BG106" s="113"/>
      <c r="BH106" s="113"/>
      <c r="BI106" s="113"/>
      <c r="BJ106" s="113"/>
      <c r="BK106" s="113"/>
      <c r="BL106" s="113"/>
      <c r="BM106" s="113"/>
      <c r="BN106" s="113"/>
    </row>
    <row r="107" spans="1:68" ht="15">
      <c r="A107" s="114" t="s">
        <v>201</v>
      </c>
      <c r="B107" s="115">
        <v>0</v>
      </c>
      <c r="C107" s="88"/>
      <c r="D107" s="88"/>
      <c r="E107" s="88"/>
      <c r="F107" s="88"/>
      <c r="G107" s="88"/>
      <c r="H107" s="88"/>
      <c r="I107" s="88"/>
      <c r="J107" s="88"/>
      <c r="K107" s="88"/>
      <c r="L107" s="88"/>
      <c r="M107" s="88"/>
      <c r="N107" s="88"/>
      <c r="O107" s="88"/>
      <c r="P107" s="88"/>
      <c r="Q107" s="88"/>
      <c r="R107" s="88"/>
      <c r="S107" s="88"/>
      <c r="T107" s="88"/>
      <c r="U107" s="88"/>
      <c r="V107" s="88"/>
      <c r="W107" s="88"/>
      <c r="X107" s="88"/>
      <c r="Y107" s="88"/>
      <c r="Z107" s="88"/>
      <c r="AA107" s="88"/>
      <c r="AB107" s="88"/>
      <c r="AC107" s="88"/>
      <c r="AD107" s="88"/>
      <c r="AE107" s="88"/>
      <c r="AF107" s="88"/>
      <c r="AG107" s="88"/>
      <c r="AH107" s="88"/>
      <c r="AI107" s="88"/>
      <c r="AJ107" s="88"/>
      <c r="AK107" s="88"/>
      <c r="AL107" s="88"/>
      <c r="AM107" s="88"/>
      <c r="AN107" s="88"/>
      <c r="AO107" s="88"/>
      <c r="AP107" s="88"/>
      <c r="AQ107" s="88"/>
      <c r="AR107" s="88"/>
      <c r="AS107" s="88"/>
      <c r="AT107" s="88"/>
      <c r="AU107" s="88"/>
      <c r="AV107" s="88"/>
      <c r="AW107" s="88"/>
      <c r="AX107" s="88"/>
      <c r="AY107" s="88"/>
      <c r="AZ107" s="88"/>
      <c r="BA107" s="88"/>
      <c r="BB107" s="88"/>
      <c r="BC107" s="88"/>
      <c r="BD107" s="88"/>
      <c r="BE107" s="88"/>
      <c r="BF107" s="88"/>
      <c r="BG107" s="88"/>
      <c r="BH107" s="88"/>
      <c r="BI107" s="88"/>
      <c r="BJ107" s="88"/>
      <c r="BK107" s="88"/>
      <c r="BL107" s="88"/>
      <c r="BM107" s="88"/>
      <c r="BN107" s="88"/>
      <c r="BO107" s="87"/>
      <c r="BP107" s="87"/>
    </row>
    <row r="108" spans="1:68" ht="15">
      <c r="A108" s="114" t="s">
        <v>202</v>
      </c>
      <c r="B108" s="115">
        <v>0</v>
      </c>
      <c r="C108" s="88"/>
      <c r="D108" s="88"/>
      <c r="E108" s="88"/>
      <c r="F108" s="88"/>
      <c r="G108" s="88"/>
      <c r="H108" s="88"/>
      <c r="I108" s="88"/>
      <c r="J108" s="88"/>
      <c r="K108" s="88"/>
      <c r="L108" s="88"/>
      <c r="M108" s="88"/>
      <c r="N108" s="88"/>
      <c r="O108" s="88"/>
      <c r="P108" s="88"/>
      <c r="Q108" s="88"/>
      <c r="R108" s="88"/>
      <c r="S108" s="88"/>
      <c r="T108" s="88"/>
      <c r="U108" s="88"/>
      <c r="V108" s="88"/>
      <c r="W108" s="88"/>
      <c r="X108" s="88"/>
      <c r="Y108" s="88"/>
      <c r="Z108" s="88"/>
      <c r="AA108" s="88"/>
      <c r="AB108" s="88"/>
      <c r="AC108" s="88"/>
      <c r="AD108" s="88"/>
      <c r="AE108" s="88"/>
      <c r="AF108" s="88"/>
      <c r="AG108" s="88"/>
      <c r="AH108" s="88"/>
      <c r="AI108" s="88"/>
      <c r="AJ108" s="88"/>
      <c r="AK108" s="88"/>
      <c r="AL108" s="88"/>
      <c r="AM108" s="88"/>
      <c r="AN108" s="88"/>
      <c r="AO108" s="88"/>
      <c r="AP108" s="88"/>
      <c r="AQ108" s="88"/>
      <c r="AR108" s="88"/>
      <c r="AS108" s="88"/>
      <c r="AT108" s="88"/>
      <c r="AU108" s="88"/>
      <c r="AV108" s="88"/>
      <c r="AW108" s="88"/>
      <c r="AX108" s="88"/>
      <c r="AY108" s="88"/>
      <c r="AZ108" s="88"/>
      <c r="BA108" s="88"/>
      <c r="BB108" s="88"/>
      <c r="BC108" s="88"/>
      <c r="BD108" s="88"/>
      <c r="BE108" s="88"/>
      <c r="BF108" s="88"/>
      <c r="BG108" s="88"/>
      <c r="BH108" s="88"/>
      <c r="BI108" s="88"/>
      <c r="BJ108" s="88"/>
      <c r="BK108" s="88"/>
      <c r="BL108" s="88"/>
      <c r="BM108" s="88"/>
      <c r="BN108" s="88"/>
      <c r="BO108" s="87"/>
      <c r="BP108" s="87"/>
    </row>
    <row r="109" spans="1:68" ht="15">
      <c r="A109" s="114" t="s">
        <v>203</v>
      </c>
      <c r="B109" s="115">
        <v>0</v>
      </c>
      <c r="C109" s="88"/>
      <c r="D109" s="88"/>
      <c r="E109" s="88"/>
      <c r="F109" s="88"/>
      <c r="G109" s="88"/>
      <c r="H109" s="88"/>
      <c r="I109" s="88"/>
      <c r="J109" s="88"/>
      <c r="K109" s="88"/>
      <c r="L109" s="88"/>
      <c r="M109" s="88"/>
      <c r="N109" s="88"/>
      <c r="O109" s="88"/>
      <c r="P109" s="88"/>
      <c r="Q109" s="88"/>
      <c r="R109" s="88"/>
      <c r="S109" s="88"/>
      <c r="T109" s="88"/>
      <c r="U109" s="88"/>
      <c r="V109" s="88"/>
      <c r="W109" s="88"/>
      <c r="X109" s="88"/>
      <c r="Y109" s="88"/>
      <c r="Z109" s="88"/>
      <c r="AA109" s="88"/>
      <c r="AB109" s="88"/>
      <c r="AC109" s="88"/>
      <c r="AD109" s="88"/>
      <c r="AE109" s="88"/>
      <c r="AF109" s="88"/>
      <c r="AG109" s="88"/>
      <c r="AH109" s="88"/>
      <c r="AI109" s="88"/>
      <c r="AJ109" s="88"/>
      <c r="AK109" s="88"/>
      <c r="AL109" s="88"/>
      <c r="AM109" s="88"/>
      <c r="AN109" s="88"/>
      <c r="AO109" s="88"/>
      <c r="AP109" s="88"/>
      <c r="AQ109" s="88"/>
      <c r="AR109" s="88"/>
      <c r="AS109" s="88"/>
      <c r="AT109" s="88"/>
      <c r="AU109" s="88"/>
      <c r="AV109" s="88"/>
      <c r="AW109" s="88"/>
      <c r="AX109" s="88"/>
      <c r="AY109" s="88"/>
      <c r="AZ109" s="88"/>
      <c r="BA109" s="88"/>
      <c r="BB109" s="88"/>
      <c r="BC109" s="88"/>
      <c r="BD109" s="88"/>
      <c r="BE109" s="88"/>
      <c r="BF109" s="88"/>
      <c r="BG109" s="88"/>
      <c r="BH109" s="88"/>
      <c r="BI109" s="88"/>
      <c r="BJ109" s="88"/>
      <c r="BK109" s="88"/>
      <c r="BL109" s="88"/>
      <c r="BM109" s="88"/>
      <c r="BN109" s="88"/>
      <c r="BO109" s="87"/>
      <c r="BP109" s="87"/>
    </row>
    <row r="110" spans="1:68" ht="15">
      <c r="A110" s="114" t="s">
        <v>204</v>
      </c>
      <c r="B110" s="116">
        <v>0</v>
      </c>
      <c r="C110" s="113"/>
      <c r="D110" s="113"/>
      <c r="E110" s="113"/>
      <c r="F110" s="113"/>
      <c r="G110" s="113"/>
      <c r="H110" s="113"/>
      <c r="I110" s="113"/>
      <c r="J110" s="113"/>
      <c r="K110" s="113"/>
      <c r="L110" s="113"/>
      <c r="M110" s="113"/>
      <c r="N110" s="113"/>
      <c r="O110" s="113"/>
      <c r="P110" s="113"/>
      <c r="Q110" s="113"/>
      <c r="R110" s="113"/>
      <c r="S110" s="113"/>
      <c r="T110" s="113"/>
      <c r="U110" s="113"/>
      <c r="V110" s="113"/>
      <c r="W110" s="113"/>
      <c r="X110" s="113"/>
      <c r="Y110" s="113"/>
      <c r="Z110" s="113"/>
      <c r="AA110" s="113"/>
      <c r="AB110" s="113"/>
      <c r="AC110" s="113"/>
      <c r="AD110" s="113"/>
      <c r="AE110" s="113"/>
      <c r="AF110" s="113"/>
      <c r="AG110" s="113"/>
      <c r="AH110" s="113"/>
      <c r="AI110" s="113"/>
      <c r="AJ110" s="113"/>
      <c r="AK110" s="113"/>
      <c r="AL110" s="113"/>
      <c r="AM110" s="113"/>
      <c r="AN110" s="113"/>
      <c r="AO110" s="113"/>
      <c r="AP110" s="113"/>
      <c r="AQ110" s="113"/>
      <c r="AR110" s="113"/>
      <c r="AS110" s="113"/>
      <c r="AT110" s="113"/>
      <c r="AU110" s="113"/>
      <c r="AV110" s="113"/>
      <c r="AW110" s="113"/>
      <c r="AX110" s="113"/>
      <c r="AY110" s="113"/>
      <c r="AZ110" s="113"/>
      <c r="BA110" s="113"/>
      <c r="BB110" s="113"/>
      <c r="BC110" s="113"/>
      <c r="BD110" s="113"/>
      <c r="BE110" s="113"/>
      <c r="BF110" s="113"/>
      <c r="BG110" s="113"/>
      <c r="BH110" s="113"/>
      <c r="BI110" s="113"/>
      <c r="BJ110" s="113"/>
      <c r="BK110" s="113"/>
      <c r="BL110" s="113"/>
      <c r="BM110" s="113"/>
      <c r="BN110" s="113"/>
    </row>
    <row r="111" spans="1:68">
      <c r="A111" s="35"/>
      <c r="B111" s="35"/>
      <c r="C111" s="117"/>
      <c r="D111" s="118"/>
      <c r="E111" s="35"/>
      <c r="F111" s="35"/>
      <c r="G111" s="35"/>
      <c r="H111" s="35"/>
      <c r="I111" s="35"/>
      <c r="J111" s="35"/>
      <c r="K111" s="35"/>
      <c r="L111" s="35"/>
      <c r="M111" s="35"/>
      <c r="N111" s="35"/>
      <c r="O111" s="35"/>
      <c r="P111" s="35"/>
      <c r="Q111" s="35"/>
      <c r="R111" s="35"/>
      <c r="S111" s="35"/>
      <c r="T111" s="35"/>
      <c r="U111" s="119"/>
      <c r="V111" s="119"/>
      <c r="W111" s="119"/>
      <c r="X111" s="119"/>
      <c r="Y111" s="119"/>
      <c r="Z111" s="119"/>
      <c r="AA111" s="119"/>
      <c r="AB111" s="119"/>
      <c r="AC111" s="119"/>
      <c r="AD111" s="119"/>
      <c r="AE111" s="119"/>
      <c r="AF111" s="119"/>
      <c r="AG111" s="119"/>
      <c r="AH111" s="119"/>
      <c r="AI111" s="119"/>
      <c r="AJ111" s="119"/>
      <c r="AK111" s="119"/>
      <c r="AL111" s="119"/>
      <c r="AM111" s="119"/>
      <c r="AN111" s="119"/>
      <c r="AO111" s="119"/>
      <c r="AP111" s="119"/>
      <c r="AQ111" s="119"/>
      <c r="AR111" s="119"/>
      <c r="AS111" s="119"/>
      <c r="AT111" s="119"/>
      <c r="AU111" s="119"/>
      <c r="AV111" s="119"/>
      <c r="AW111" s="119"/>
      <c r="AX111" s="119"/>
      <c r="AY111" s="119"/>
      <c r="AZ111" s="119"/>
      <c r="BA111" s="119"/>
      <c r="BB111" s="119"/>
      <c r="BC111" s="119"/>
      <c r="BD111" s="119"/>
      <c r="BE111" s="119"/>
      <c r="BF111" s="119"/>
      <c r="BG111" s="119"/>
      <c r="BH111" s="119"/>
      <c r="BI111" s="119"/>
      <c r="BJ111" s="119"/>
      <c r="BK111" s="119"/>
      <c r="BL111" s="119"/>
      <c r="BM111" s="119"/>
      <c r="BN111" s="119"/>
    </row>
    <row r="112" spans="1:68" ht="16.5">
      <c r="A112" s="29" t="s">
        <v>205</v>
      </c>
      <c r="B112" s="30"/>
      <c r="C112" s="30"/>
      <c r="D112" s="30"/>
      <c r="E112" s="30"/>
      <c r="F112" s="30"/>
      <c r="G112" s="30"/>
      <c r="H112" s="30"/>
      <c r="I112" s="30"/>
      <c r="J112" s="30"/>
      <c r="K112" s="30"/>
      <c r="L112" s="30"/>
      <c r="M112" s="30"/>
      <c r="N112" s="30"/>
      <c r="O112" s="30"/>
      <c r="P112" s="30"/>
      <c r="Q112" s="30"/>
      <c r="R112" s="30"/>
      <c r="S112" s="30"/>
      <c r="T112" s="30"/>
      <c r="U112" s="41"/>
      <c r="V112" s="41"/>
      <c r="W112" s="41"/>
      <c r="X112" s="41"/>
      <c r="Y112" s="41"/>
      <c r="Z112" s="41"/>
      <c r="AA112" s="41"/>
      <c r="AB112" s="41"/>
      <c r="AC112" s="41"/>
      <c r="AD112" s="41"/>
      <c r="AE112" s="41"/>
      <c r="AF112" s="41"/>
      <c r="AG112" s="41"/>
      <c r="AH112" s="41"/>
      <c r="AI112" s="41"/>
      <c r="AJ112" s="41"/>
      <c r="AK112" s="41"/>
      <c r="AL112" s="41"/>
      <c r="AM112" s="41"/>
      <c r="AN112" s="41"/>
      <c r="AO112" s="41"/>
      <c r="AP112" s="41"/>
      <c r="AQ112" s="41"/>
      <c r="AR112" s="41"/>
      <c r="AS112" s="41"/>
      <c r="AT112" s="41"/>
      <c r="AU112" s="41"/>
      <c r="AV112" s="41"/>
      <c r="AW112" s="41"/>
      <c r="AX112" s="41"/>
      <c r="AY112" s="41"/>
      <c r="AZ112" s="41"/>
      <c r="BA112" s="41"/>
      <c r="BB112" s="41"/>
      <c r="BC112" s="41"/>
      <c r="BD112" s="41"/>
      <c r="BE112" s="41"/>
      <c r="BF112" s="41"/>
      <c r="BG112" s="41"/>
      <c r="BH112" s="41"/>
      <c r="BI112" s="41"/>
      <c r="BJ112" s="41"/>
      <c r="BK112" s="41"/>
      <c r="BL112" s="41"/>
      <c r="BM112" s="41"/>
      <c r="BN112" s="41"/>
    </row>
    <row r="113" spans="1:68">
      <c r="A113" s="35"/>
      <c r="B113" s="35"/>
      <c r="C113" s="117"/>
      <c r="D113" s="118"/>
      <c r="E113" s="35"/>
      <c r="F113" s="35"/>
      <c r="G113" s="35"/>
      <c r="H113" s="35"/>
      <c r="I113" s="35"/>
      <c r="J113" s="35"/>
      <c r="K113" s="35"/>
      <c r="L113" s="35"/>
      <c r="M113" s="35"/>
      <c r="N113" s="35"/>
      <c r="O113" s="35"/>
      <c r="P113" s="35"/>
      <c r="Q113" s="35"/>
      <c r="R113" s="35"/>
      <c r="S113" s="35"/>
      <c r="T113" s="35"/>
      <c r="U113" s="119"/>
      <c r="V113" s="119"/>
      <c r="W113" s="119"/>
      <c r="X113" s="119"/>
      <c r="Y113" s="119"/>
      <c r="Z113" s="119"/>
      <c r="AA113" s="119"/>
      <c r="AB113" s="119"/>
      <c r="AC113" s="119"/>
      <c r="AD113" s="119"/>
      <c r="AE113" s="119"/>
      <c r="AF113" s="119"/>
      <c r="AG113" s="119"/>
      <c r="AH113" s="119"/>
      <c r="AI113" s="119"/>
      <c r="AJ113" s="119"/>
      <c r="AK113" s="119"/>
      <c r="AL113" s="119"/>
      <c r="AM113" s="119"/>
      <c r="AN113" s="119"/>
      <c r="AO113" s="119"/>
      <c r="AP113" s="119"/>
      <c r="AQ113" s="119"/>
      <c r="AR113" s="119"/>
      <c r="AS113" s="119"/>
      <c r="AT113" s="119"/>
      <c r="AU113" s="119"/>
      <c r="AV113" s="119"/>
      <c r="AW113" s="119"/>
      <c r="AX113" s="119"/>
      <c r="AY113" s="119"/>
      <c r="AZ113" s="119"/>
      <c r="BA113" s="119"/>
      <c r="BB113" s="119"/>
      <c r="BC113" s="119"/>
      <c r="BD113" s="119"/>
      <c r="BE113" s="119"/>
      <c r="BF113" s="119"/>
      <c r="BG113" s="119"/>
      <c r="BH113" s="119"/>
      <c r="BI113" s="119"/>
      <c r="BJ113" s="119"/>
      <c r="BK113" s="119"/>
      <c r="BL113" s="119"/>
      <c r="BM113" s="119"/>
      <c r="BN113" s="119"/>
    </row>
    <row r="114" spans="1:68" ht="15">
      <c r="A114" s="120" t="s">
        <v>206</v>
      </c>
      <c r="B114" s="121">
        <v>0</v>
      </c>
      <c r="C114" s="122">
        <v>0</v>
      </c>
      <c r="D114" s="122">
        <v>0</v>
      </c>
      <c r="E114" s="122">
        <v>0</v>
      </c>
      <c r="F114" s="122">
        <v>0</v>
      </c>
      <c r="G114" s="122">
        <v>0</v>
      </c>
      <c r="H114" s="122">
        <v>0</v>
      </c>
      <c r="I114" s="122">
        <v>0</v>
      </c>
      <c r="J114" s="122">
        <v>0</v>
      </c>
      <c r="K114" s="122">
        <v>0</v>
      </c>
      <c r="L114" s="122">
        <v>0</v>
      </c>
      <c r="M114" s="122">
        <v>0</v>
      </c>
      <c r="N114" s="122">
        <v>0</v>
      </c>
      <c r="O114" s="122">
        <v>0</v>
      </c>
      <c r="P114" s="122">
        <v>0</v>
      </c>
      <c r="Q114" s="122">
        <v>0</v>
      </c>
      <c r="R114" s="122">
        <v>0</v>
      </c>
      <c r="S114" s="122">
        <v>0</v>
      </c>
      <c r="T114" s="122">
        <v>0</v>
      </c>
      <c r="U114" s="122">
        <v>0</v>
      </c>
      <c r="V114" s="122">
        <v>0</v>
      </c>
      <c r="W114" s="122">
        <v>0</v>
      </c>
      <c r="X114" s="122">
        <v>0</v>
      </c>
      <c r="Y114" s="122">
        <v>0</v>
      </c>
      <c r="Z114" s="122">
        <v>0</v>
      </c>
      <c r="AA114" s="122">
        <v>0</v>
      </c>
      <c r="AB114" s="122">
        <v>0</v>
      </c>
      <c r="AC114" s="122">
        <v>0</v>
      </c>
      <c r="AD114" s="122">
        <v>0</v>
      </c>
      <c r="AE114" s="122">
        <v>0</v>
      </c>
      <c r="AF114" s="122">
        <v>0</v>
      </c>
      <c r="AG114" s="122">
        <v>0</v>
      </c>
      <c r="AH114" s="122">
        <v>0</v>
      </c>
      <c r="AI114" s="122">
        <v>0</v>
      </c>
      <c r="AJ114" s="122">
        <v>0</v>
      </c>
      <c r="AK114" s="122">
        <v>0</v>
      </c>
      <c r="AL114" s="122">
        <v>0</v>
      </c>
      <c r="AM114" s="122">
        <v>0</v>
      </c>
      <c r="AN114" s="122">
        <v>0</v>
      </c>
      <c r="AO114" s="122">
        <v>0</v>
      </c>
      <c r="AP114" s="122">
        <v>0</v>
      </c>
      <c r="AQ114" s="122">
        <v>0</v>
      </c>
      <c r="AR114" s="122">
        <v>0</v>
      </c>
      <c r="AS114" s="122">
        <v>0</v>
      </c>
      <c r="AT114" s="122">
        <v>0</v>
      </c>
      <c r="AU114" s="122">
        <v>0</v>
      </c>
      <c r="AV114" s="122">
        <v>0</v>
      </c>
      <c r="AW114" s="122">
        <v>0</v>
      </c>
      <c r="AX114" s="122">
        <v>0</v>
      </c>
      <c r="AY114" s="122">
        <v>0</v>
      </c>
      <c r="AZ114" s="122">
        <v>0</v>
      </c>
      <c r="BA114" s="122">
        <v>0</v>
      </c>
      <c r="BB114" s="122">
        <v>0</v>
      </c>
      <c r="BC114" s="122">
        <v>0</v>
      </c>
      <c r="BD114" s="122">
        <v>0</v>
      </c>
      <c r="BE114" s="122">
        <v>0</v>
      </c>
      <c r="BF114" s="122">
        <v>0</v>
      </c>
      <c r="BG114" s="122">
        <v>0</v>
      </c>
      <c r="BH114" s="122">
        <v>0</v>
      </c>
      <c r="BI114" s="122">
        <v>0</v>
      </c>
      <c r="BJ114" s="122">
        <v>0</v>
      </c>
      <c r="BK114" s="122">
        <v>0</v>
      </c>
      <c r="BL114" s="122">
        <v>0</v>
      </c>
      <c r="BM114" s="122" t="s">
        <v>119</v>
      </c>
      <c r="BN114" s="122" t="s">
        <v>119</v>
      </c>
    </row>
    <row r="115" spans="1:68" ht="15">
      <c r="A115" s="120" t="s">
        <v>207</v>
      </c>
      <c r="B115" s="121">
        <v>0</v>
      </c>
      <c r="C115" s="122">
        <v>0</v>
      </c>
      <c r="D115" s="122">
        <v>0</v>
      </c>
      <c r="E115" s="122">
        <v>0</v>
      </c>
      <c r="F115" s="122">
        <v>0</v>
      </c>
      <c r="G115" s="122">
        <v>0</v>
      </c>
      <c r="H115" s="122">
        <v>0</v>
      </c>
      <c r="I115" s="122">
        <v>0</v>
      </c>
      <c r="J115" s="122">
        <v>0</v>
      </c>
      <c r="K115" s="122">
        <v>0</v>
      </c>
      <c r="L115" s="122">
        <v>0</v>
      </c>
      <c r="M115" s="122">
        <v>0</v>
      </c>
      <c r="N115" s="122">
        <v>0</v>
      </c>
      <c r="O115" s="122">
        <v>0</v>
      </c>
      <c r="P115" s="122">
        <v>0</v>
      </c>
      <c r="Q115" s="122">
        <v>0</v>
      </c>
      <c r="R115" s="122">
        <v>0</v>
      </c>
      <c r="S115" s="122">
        <v>0</v>
      </c>
      <c r="T115" s="122">
        <v>0</v>
      </c>
      <c r="U115" s="122">
        <v>0</v>
      </c>
      <c r="V115" s="122">
        <v>0</v>
      </c>
      <c r="W115" s="122">
        <v>0</v>
      </c>
      <c r="X115" s="122">
        <v>0</v>
      </c>
      <c r="Y115" s="122">
        <v>0</v>
      </c>
      <c r="Z115" s="122">
        <v>0</v>
      </c>
      <c r="AA115" s="122">
        <v>0</v>
      </c>
      <c r="AB115" s="122">
        <v>0</v>
      </c>
      <c r="AC115" s="122">
        <v>0</v>
      </c>
      <c r="AD115" s="122">
        <v>0</v>
      </c>
      <c r="AE115" s="122">
        <v>0</v>
      </c>
      <c r="AF115" s="122">
        <v>0</v>
      </c>
      <c r="AG115" s="122">
        <v>0</v>
      </c>
      <c r="AH115" s="122">
        <v>0</v>
      </c>
      <c r="AI115" s="122">
        <v>0</v>
      </c>
      <c r="AJ115" s="122">
        <v>0</v>
      </c>
      <c r="AK115" s="122">
        <v>0</v>
      </c>
      <c r="AL115" s="122">
        <v>0</v>
      </c>
      <c r="AM115" s="122">
        <v>0</v>
      </c>
      <c r="AN115" s="122">
        <v>0</v>
      </c>
      <c r="AO115" s="122">
        <v>0</v>
      </c>
      <c r="AP115" s="122">
        <v>0</v>
      </c>
      <c r="AQ115" s="122">
        <v>0</v>
      </c>
      <c r="AR115" s="122">
        <v>0</v>
      </c>
      <c r="AS115" s="122">
        <v>0</v>
      </c>
      <c r="AT115" s="122">
        <v>0</v>
      </c>
      <c r="AU115" s="122">
        <v>0</v>
      </c>
      <c r="AV115" s="122">
        <v>0</v>
      </c>
      <c r="AW115" s="122">
        <v>0</v>
      </c>
      <c r="AX115" s="122">
        <v>0</v>
      </c>
      <c r="AY115" s="122">
        <v>0</v>
      </c>
      <c r="AZ115" s="122">
        <v>0</v>
      </c>
      <c r="BA115" s="122">
        <v>0</v>
      </c>
      <c r="BB115" s="122">
        <v>0</v>
      </c>
      <c r="BC115" s="122">
        <v>0</v>
      </c>
      <c r="BD115" s="122">
        <v>0</v>
      </c>
      <c r="BE115" s="122">
        <v>0</v>
      </c>
      <c r="BF115" s="122">
        <v>0</v>
      </c>
      <c r="BG115" s="122">
        <v>0</v>
      </c>
      <c r="BH115" s="122">
        <v>0</v>
      </c>
      <c r="BI115" s="122">
        <v>0</v>
      </c>
      <c r="BJ115" s="122">
        <v>0</v>
      </c>
      <c r="BK115" s="122">
        <v>0</v>
      </c>
      <c r="BL115" s="122">
        <v>0</v>
      </c>
      <c r="BM115" s="122" t="s">
        <v>119</v>
      </c>
      <c r="BN115" s="122" t="s">
        <v>119</v>
      </c>
    </row>
    <row r="116" spans="1:68" ht="15">
      <c r="A116" s="69" t="s">
        <v>208</v>
      </c>
      <c r="B116" s="121">
        <v>0</v>
      </c>
      <c r="C116" s="123">
        <v>0</v>
      </c>
      <c r="D116" s="123">
        <v>0</v>
      </c>
      <c r="E116" s="123">
        <v>0</v>
      </c>
      <c r="F116" s="123">
        <v>0</v>
      </c>
      <c r="G116" s="123">
        <v>0</v>
      </c>
      <c r="H116" s="123">
        <v>0</v>
      </c>
      <c r="I116" s="123">
        <v>0</v>
      </c>
      <c r="J116" s="123">
        <v>0</v>
      </c>
      <c r="K116" s="123">
        <v>0</v>
      </c>
      <c r="L116" s="123">
        <v>0</v>
      </c>
      <c r="M116" s="123">
        <v>0</v>
      </c>
      <c r="N116" s="123">
        <v>0</v>
      </c>
      <c r="O116" s="123">
        <v>0</v>
      </c>
      <c r="P116" s="123">
        <v>0</v>
      </c>
      <c r="Q116" s="123">
        <v>0</v>
      </c>
      <c r="R116" s="123">
        <v>0</v>
      </c>
      <c r="S116" s="123">
        <v>0</v>
      </c>
      <c r="T116" s="123">
        <v>0</v>
      </c>
      <c r="U116" s="123">
        <v>0</v>
      </c>
      <c r="V116" s="123">
        <v>0</v>
      </c>
      <c r="W116" s="123">
        <v>0</v>
      </c>
      <c r="X116" s="123">
        <v>0</v>
      </c>
      <c r="Y116" s="123">
        <v>0</v>
      </c>
      <c r="Z116" s="123">
        <v>0</v>
      </c>
      <c r="AA116" s="123">
        <v>0</v>
      </c>
      <c r="AB116" s="123">
        <v>0</v>
      </c>
      <c r="AC116" s="123">
        <v>0</v>
      </c>
      <c r="AD116" s="123">
        <v>0</v>
      </c>
      <c r="AE116" s="123">
        <v>0</v>
      </c>
      <c r="AF116" s="123">
        <v>0</v>
      </c>
      <c r="AG116" s="123">
        <v>0</v>
      </c>
      <c r="AH116" s="123">
        <v>0</v>
      </c>
      <c r="AI116" s="123">
        <v>0</v>
      </c>
      <c r="AJ116" s="123">
        <v>0</v>
      </c>
      <c r="AK116" s="123">
        <v>0</v>
      </c>
      <c r="AL116" s="123">
        <v>0</v>
      </c>
      <c r="AM116" s="123">
        <v>0</v>
      </c>
      <c r="AN116" s="123">
        <v>0</v>
      </c>
      <c r="AO116" s="123">
        <v>0</v>
      </c>
      <c r="AP116" s="123">
        <v>0</v>
      </c>
      <c r="AQ116" s="123">
        <v>0</v>
      </c>
      <c r="AR116" s="123">
        <v>0</v>
      </c>
      <c r="AS116" s="123">
        <v>0</v>
      </c>
      <c r="AT116" s="123">
        <v>0</v>
      </c>
      <c r="AU116" s="123">
        <v>0</v>
      </c>
      <c r="AV116" s="123">
        <v>0</v>
      </c>
      <c r="AW116" s="123">
        <v>0</v>
      </c>
      <c r="AX116" s="123">
        <v>0</v>
      </c>
      <c r="AY116" s="123">
        <v>0</v>
      </c>
      <c r="AZ116" s="123">
        <v>0</v>
      </c>
      <c r="BA116" s="123">
        <v>0</v>
      </c>
      <c r="BB116" s="123">
        <v>0</v>
      </c>
      <c r="BC116" s="123">
        <v>0</v>
      </c>
      <c r="BD116" s="123">
        <v>0</v>
      </c>
      <c r="BE116" s="123">
        <v>0</v>
      </c>
      <c r="BF116" s="123">
        <v>0</v>
      </c>
      <c r="BG116" s="123">
        <v>0</v>
      </c>
      <c r="BH116" s="123">
        <v>0</v>
      </c>
      <c r="BI116" s="123">
        <v>0</v>
      </c>
      <c r="BJ116" s="123">
        <v>0</v>
      </c>
      <c r="BK116" s="123">
        <v>0</v>
      </c>
      <c r="BL116" s="123">
        <v>0</v>
      </c>
      <c r="BM116" s="123" t="s">
        <v>119</v>
      </c>
      <c r="BN116" s="123" t="s">
        <v>119</v>
      </c>
    </row>
    <row r="117" spans="1:68">
      <c r="U117" s="51"/>
      <c r="V117" s="51"/>
      <c r="W117" s="51"/>
      <c r="X117" s="51"/>
      <c r="Y117" s="51"/>
      <c r="Z117" s="51"/>
      <c r="AA117" s="51"/>
      <c r="AB117" s="51"/>
      <c r="AC117" s="51"/>
      <c r="AD117" s="51"/>
      <c r="AE117" s="51"/>
      <c r="AF117" s="51"/>
      <c r="AG117" s="51"/>
      <c r="AH117" s="51"/>
      <c r="AI117" s="51"/>
      <c r="AJ117" s="51"/>
      <c r="AK117" s="51"/>
      <c r="AL117" s="51"/>
      <c r="AM117" s="51"/>
      <c r="AN117" s="51"/>
      <c r="AO117" s="51"/>
      <c r="AP117" s="51"/>
      <c r="AQ117" s="51"/>
      <c r="AR117" s="51"/>
      <c r="AS117" s="51"/>
      <c r="AT117" s="51"/>
      <c r="AU117" s="51"/>
      <c r="AV117" s="51"/>
      <c r="AW117" s="51"/>
      <c r="AX117" s="51"/>
      <c r="AY117" s="51"/>
      <c r="AZ117" s="51"/>
      <c r="BA117" s="51"/>
      <c r="BB117" s="51"/>
      <c r="BC117" s="51"/>
      <c r="BD117" s="51"/>
      <c r="BE117" s="51"/>
      <c r="BF117" s="51"/>
      <c r="BG117" s="51"/>
      <c r="BH117" s="51"/>
      <c r="BI117" s="51"/>
      <c r="BJ117" s="51"/>
      <c r="BK117" s="51"/>
      <c r="BL117" s="51"/>
      <c r="BM117" s="51"/>
      <c r="BN117" s="51"/>
    </row>
    <row r="118" spans="1:68" ht="16.5">
      <c r="A118" s="29" t="s">
        <v>209</v>
      </c>
      <c r="B118" s="30"/>
      <c r="C118" s="30"/>
      <c r="D118" s="30"/>
      <c r="E118" s="30"/>
      <c r="F118" s="30"/>
      <c r="G118" s="30"/>
      <c r="H118" s="30"/>
      <c r="I118" s="30"/>
      <c r="J118" s="30"/>
      <c r="K118" s="30"/>
      <c r="L118" s="30"/>
      <c r="M118" s="30"/>
      <c r="N118" s="30"/>
      <c r="O118" s="30"/>
      <c r="P118" s="30"/>
      <c r="Q118" s="30"/>
      <c r="R118" s="30"/>
      <c r="S118" s="30"/>
      <c r="T118" s="30"/>
      <c r="U118" s="41"/>
      <c r="V118" s="41"/>
      <c r="W118" s="41"/>
      <c r="X118" s="41"/>
      <c r="Y118" s="41"/>
      <c r="Z118" s="41"/>
      <c r="AA118" s="41"/>
      <c r="AB118" s="41"/>
      <c r="AC118" s="41"/>
      <c r="AD118" s="41"/>
      <c r="AE118" s="41"/>
      <c r="AF118" s="41"/>
      <c r="AG118" s="41"/>
      <c r="AH118" s="41"/>
      <c r="AI118" s="41"/>
      <c r="AJ118" s="41"/>
      <c r="AK118" s="41"/>
      <c r="AL118" s="41"/>
      <c r="AM118" s="41"/>
      <c r="AN118" s="41"/>
      <c r="AO118" s="41"/>
      <c r="AP118" s="41"/>
      <c r="AQ118" s="41"/>
      <c r="AR118" s="41"/>
      <c r="AS118" s="41"/>
      <c r="AT118" s="41"/>
      <c r="AU118" s="41"/>
      <c r="AV118" s="41"/>
      <c r="AW118" s="41"/>
      <c r="AX118" s="41"/>
      <c r="AY118" s="41"/>
      <c r="AZ118" s="41"/>
      <c r="BA118" s="41"/>
      <c r="BB118" s="41"/>
      <c r="BC118" s="41"/>
      <c r="BD118" s="41"/>
      <c r="BE118" s="41"/>
      <c r="BF118" s="41"/>
      <c r="BG118" s="41"/>
      <c r="BH118" s="41"/>
      <c r="BI118" s="41"/>
      <c r="BJ118" s="41"/>
      <c r="BK118" s="41"/>
      <c r="BL118" s="41"/>
      <c r="BM118" s="41"/>
      <c r="BN118" s="41"/>
    </row>
    <row r="119" spans="1:68">
      <c r="A119" s="78"/>
      <c r="U119" s="51"/>
      <c r="V119" s="51"/>
      <c r="W119" s="51"/>
      <c r="X119" s="51"/>
      <c r="Y119" s="51"/>
      <c r="Z119" s="51"/>
      <c r="AA119" s="51"/>
      <c r="AB119" s="51"/>
      <c r="AC119" s="51"/>
      <c r="AD119" s="51"/>
      <c r="AE119" s="51"/>
      <c r="AF119" s="51"/>
      <c r="AG119" s="51"/>
      <c r="AH119" s="51"/>
      <c r="AI119" s="51"/>
      <c r="AJ119" s="51"/>
      <c r="AK119" s="51"/>
      <c r="AL119" s="51"/>
      <c r="AM119" s="51"/>
      <c r="AN119" s="51"/>
      <c r="AO119" s="51"/>
      <c r="AP119" s="51"/>
      <c r="AQ119" s="51"/>
      <c r="AR119" s="51"/>
      <c r="AS119" s="51"/>
      <c r="AT119" s="51"/>
      <c r="AU119" s="51"/>
      <c r="AV119" s="51"/>
      <c r="AW119" s="51"/>
      <c r="AX119" s="51"/>
      <c r="AY119" s="51"/>
      <c r="AZ119" s="51"/>
      <c r="BA119" s="51"/>
      <c r="BB119" s="51"/>
      <c r="BC119" s="51"/>
      <c r="BD119" s="51"/>
      <c r="BE119" s="51"/>
      <c r="BF119" s="51"/>
      <c r="BG119" s="51"/>
      <c r="BH119" s="51"/>
      <c r="BI119" s="51"/>
      <c r="BJ119" s="51"/>
      <c r="BK119" s="51"/>
      <c r="BL119" s="51"/>
      <c r="BM119" s="51"/>
      <c r="BN119" s="51"/>
    </row>
    <row r="120" spans="1:68">
      <c r="A120" s="124" t="s">
        <v>210</v>
      </c>
      <c r="B120" s="80">
        <v>0</v>
      </c>
      <c r="C120" s="74">
        <v>0</v>
      </c>
      <c r="D120" s="74">
        <v>0</v>
      </c>
      <c r="E120" s="74">
        <v>0</v>
      </c>
      <c r="F120" s="74">
        <v>0</v>
      </c>
      <c r="G120" s="74" t="s">
        <v>119</v>
      </c>
      <c r="H120" s="74" t="s">
        <v>119</v>
      </c>
      <c r="I120" s="74" t="s">
        <v>119</v>
      </c>
      <c r="J120" s="74" t="s">
        <v>119</v>
      </c>
      <c r="K120" s="74" t="s">
        <v>119</v>
      </c>
      <c r="L120" s="74" t="s">
        <v>119</v>
      </c>
      <c r="M120" s="74" t="s">
        <v>119</v>
      </c>
      <c r="N120" s="74" t="s">
        <v>119</v>
      </c>
      <c r="O120" s="74" t="s">
        <v>119</v>
      </c>
      <c r="P120" s="74" t="s">
        <v>119</v>
      </c>
      <c r="Q120" s="74" t="s">
        <v>119</v>
      </c>
      <c r="R120" s="74" t="s">
        <v>119</v>
      </c>
      <c r="S120" s="74" t="s">
        <v>119</v>
      </c>
      <c r="T120" s="74" t="s">
        <v>119</v>
      </c>
      <c r="U120" s="74" t="s">
        <v>119</v>
      </c>
      <c r="V120" s="74" t="s">
        <v>119</v>
      </c>
      <c r="W120" s="74" t="s">
        <v>119</v>
      </c>
      <c r="X120" s="74" t="s">
        <v>119</v>
      </c>
      <c r="Y120" s="74" t="s">
        <v>119</v>
      </c>
      <c r="Z120" s="74" t="s">
        <v>119</v>
      </c>
      <c r="AA120" s="74" t="s">
        <v>119</v>
      </c>
      <c r="AB120" s="74" t="s">
        <v>119</v>
      </c>
      <c r="AC120" s="74" t="s">
        <v>119</v>
      </c>
      <c r="AD120" s="74" t="s">
        <v>119</v>
      </c>
      <c r="AE120" s="74" t="s">
        <v>119</v>
      </c>
      <c r="AF120" s="74" t="s">
        <v>119</v>
      </c>
      <c r="AG120" s="74" t="s">
        <v>119</v>
      </c>
      <c r="AH120" s="74" t="s">
        <v>119</v>
      </c>
      <c r="AI120" s="74" t="s">
        <v>119</v>
      </c>
      <c r="AJ120" s="74" t="s">
        <v>119</v>
      </c>
      <c r="AK120" s="74" t="s">
        <v>119</v>
      </c>
      <c r="AL120" s="74" t="s">
        <v>119</v>
      </c>
      <c r="AM120" s="74" t="s">
        <v>119</v>
      </c>
      <c r="AN120" s="74" t="s">
        <v>119</v>
      </c>
      <c r="AO120" s="74" t="s">
        <v>119</v>
      </c>
      <c r="AP120" s="74" t="s">
        <v>119</v>
      </c>
      <c r="AQ120" s="74" t="s">
        <v>119</v>
      </c>
      <c r="AR120" s="74" t="s">
        <v>119</v>
      </c>
      <c r="AS120" s="74" t="s">
        <v>119</v>
      </c>
      <c r="AT120" s="74" t="s">
        <v>119</v>
      </c>
      <c r="AU120" s="74" t="s">
        <v>119</v>
      </c>
      <c r="AV120" s="74" t="s">
        <v>119</v>
      </c>
      <c r="AW120" s="74" t="s">
        <v>119</v>
      </c>
      <c r="AX120" s="74" t="s">
        <v>119</v>
      </c>
      <c r="AY120" s="74" t="s">
        <v>119</v>
      </c>
      <c r="AZ120" s="74" t="s">
        <v>119</v>
      </c>
      <c r="BA120" s="74" t="s">
        <v>119</v>
      </c>
      <c r="BB120" s="74" t="s">
        <v>119</v>
      </c>
      <c r="BC120" s="74" t="s">
        <v>119</v>
      </c>
      <c r="BD120" s="74" t="s">
        <v>119</v>
      </c>
      <c r="BE120" s="74" t="s">
        <v>119</v>
      </c>
      <c r="BF120" s="74" t="s">
        <v>119</v>
      </c>
      <c r="BG120" s="74" t="s">
        <v>119</v>
      </c>
      <c r="BH120" s="74" t="s">
        <v>119</v>
      </c>
      <c r="BI120" s="74" t="s">
        <v>119</v>
      </c>
      <c r="BJ120" s="74" t="s">
        <v>119</v>
      </c>
      <c r="BK120" s="74" t="s">
        <v>119</v>
      </c>
      <c r="BL120" s="74" t="s">
        <v>119</v>
      </c>
      <c r="BM120" s="74" t="s">
        <v>119</v>
      </c>
      <c r="BN120" s="74" t="s">
        <v>119</v>
      </c>
    </row>
    <row r="121" spans="1:68">
      <c r="A121" s="124" t="s">
        <v>211</v>
      </c>
      <c r="B121" s="80">
        <v>0</v>
      </c>
      <c r="C121" s="74">
        <v>0</v>
      </c>
      <c r="D121" s="74">
        <v>0</v>
      </c>
      <c r="E121" s="74">
        <v>0</v>
      </c>
      <c r="F121" s="74">
        <v>0</v>
      </c>
      <c r="G121" s="74" t="s">
        <v>119</v>
      </c>
      <c r="H121" s="74" t="s">
        <v>119</v>
      </c>
      <c r="I121" s="74" t="s">
        <v>119</v>
      </c>
      <c r="J121" s="74" t="s">
        <v>119</v>
      </c>
      <c r="K121" s="74" t="s">
        <v>119</v>
      </c>
      <c r="L121" s="74" t="s">
        <v>119</v>
      </c>
      <c r="M121" s="74" t="s">
        <v>119</v>
      </c>
      <c r="N121" s="74" t="s">
        <v>119</v>
      </c>
      <c r="O121" s="74" t="s">
        <v>119</v>
      </c>
      <c r="P121" s="74" t="s">
        <v>119</v>
      </c>
      <c r="Q121" s="74" t="s">
        <v>119</v>
      </c>
      <c r="R121" s="74" t="s">
        <v>119</v>
      </c>
      <c r="S121" s="74" t="s">
        <v>119</v>
      </c>
      <c r="T121" s="74" t="s">
        <v>119</v>
      </c>
      <c r="U121" s="74" t="s">
        <v>119</v>
      </c>
      <c r="V121" s="74" t="s">
        <v>119</v>
      </c>
      <c r="W121" s="74" t="s">
        <v>119</v>
      </c>
      <c r="X121" s="74" t="s">
        <v>119</v>
      </c>
      <c r="Y121" s="74" t="s">
        <v>119</v>
      </c>
      <c r="Z121" s="74" t="s">
        <v>119</v>
      </c>
      <c r="AA121" s="74" t="s">
        <v>119</v>
      </c>
      <c r="AB121" s="74" t="s">
        <v>119</v>
      </c>
      <c r="AC121" s="74" t="s">
        <v>119</v>
      </c>
      <c r="AD121" s="74" t="s">
        <v>119</v>
      </c>
      <c r="AE121" s="74" t="s">
        <v>119</v>
      </c>
      <c r="AF121" s="74" t="s">
        <v>119</v>
      </c>
      <c r="AG121" s="74" t="s">
        <v>119</v>
      </c>
      <c r="AH121" s="74" t="s">
        <v>119</v>
      </c>
      <c r="AI121" s="74" t="s">
        <v>119</v>
      </c>
      <c r="AJ121" s="74" t="s">
        <v>119</v>
      </c>
      <c r="AK121" s="74" t="s">
        <v>119</v>
      </c>
      <c r="AL121" s="74" t="s">
        <v>119</v>
      </c>
      <c r="AM121" s="74" t="s">
        <v>119</v>
      </c>
      <c r="AN121" s="74" t="s">
        <v>119</v>
      </c>
      <c r="AO121" s="74" t="s">
        <v>119</v>
      </c>
      <c r="AP121" s="74" t="s">
        <v>119</v>
      </c>
      <c r="AQ121" s="74" t="s">
        <v>119</v>
      </c>
      <c r="AR121" s="74" t="s">
        <v>119</v>
      </c>
      <c r="AS121" s="74" t="s">
        <v>119</v>
      </c>
      <c r="AT121" s="74" t="s">
        <v>119</v>
      </c>
      <c r="AU121" s="74" t="s">
        <v>119</v>
      </c>
      <c r="AV121" s="74" t="s">
        <v>119</v>
      </c>
      <c r="AW121" s="74" t="s">
        <v>119</v>
      </c>
      <c r="AX121" s="74" t="s">
        <v>119</v>
      </c>
      <c r="AY121" s="74" t="s">
        <v>119</v>
      </c>
      <c r="AZ121" s="74" t="s">
        <v>119</v>
      </c>
      <c r="BA121" s="74" t="s">
        <v>119</v>
      </c>
      <c r="BB121" s="74" t="s">
        <v>119</v>
      </c>
      <c r="BC121" s="74" t="s">
        <v>119</v>
      </c>
      <c r="BD121" s="74" t="s">
        <v>119</v>
      </c>
      <c r="BE121" s="74" t="s">
        <v>119</v>
      </c>
      <c r="BF121" s="74" t="s">
        <v>119</v>
      </c>
      <c r="BG121" s="74" t="s">
        <v>119</v>
      </c>
      <c r="BH121" s="74" t="s">
        <v>119</v>
      </c>
      <c r="BI121" s="74" t="s">
        <v>119</v>
      </c>
      <c r="BJ121" s="74" t="s">
        <v>119</v>
      </c>
      <c r="BK121" s="74" t="s">
        <v>119</v>
      </c>
      <c r="BL121" s="74" t="s">
        <v>119</v>
      </c>
      <c r="BM121" s="74" t="s">
        <v>119</v>
      </c>
      <c r="BN121" s="74" t="s">
        <v>119</v>
      </c>
    </row>
    <row r="122" spans="1:68">
      <c r="A122" s="124" t="s">
        <v>212</v>
      </c>
      <c r="B122" s="80">
        <v>0</v>
      </c>
      <c r="C122" s="74" t="s">
        <v>119</v>
      </c>
      <c r="D122" s="74" t="s">
        <v>119</v>
      </c>
      <c r="E122" s="74" t="s">
        <v>119</v>
      </c>
      <c r="F122" s="74" t="s">
        <v>119</v>
      </c>
      <c r="G122" s="74">
        <v>0</v>
      </c>
      <c r="H122" s="74">
        <v>0</v>
      </c>
      <c r="I122" s="74" t="s">
        <v>119</v>
      </c>
      <c r="J122" s="74" t="s">
        <v>119</v>
      </c>
      <c r="K122" s="74" t="s">
        <v>119</v>
      </c>
      <c r="L122" s="74" t="s">
        <v>119</v>
      </c>
      <c r="M122" s="74" t="s">
        <v>119</v>
      </c>
      <c r="N122" s="74" t="s">
        <v>119</v>
      </c>
      <c r="O122" s="74" t="s">
        <v>119</v>
      </c>
      <c r="P122" s="74" t="s">
        <v>119</v>
      </c>
      <c r="Q122" s="74" t="s">
        <v>119</v>
      </c>
      <c r="R122" s="74" t="s">
        <v>119</v>
      </c>
      <c r="S122" s="74" t="s">
        <v>119</v>
      </c>
      <c r="T122" s="74" t="s">
        <v>119</v>
      </c>
      <c r="U122" s="74" t="s">
        <v>119</v>
      </c>
      <c r="V122" s="74" t="s">
        <v>119</v>
      </c>
      <c r="W122" s="74" t="s">
        <v>119</v>
      </c>
      <c r="X122" s="74" t="s">
        <v>119</v>
      </c>
      <c r="Y122" s="74" t="s">
        <v>119</v>
      </c>
      <c r="Z122" s="74" t="s">
        <v>119</v>
      </c>
      <c r="AA122" s="74" t="s">
        <v>119</v>
      </c>
      <c r="AB122" s="74" t="s">
        <v>119</v>
      </c>
      <c r="AC122" s="74" t="s">
        <v>119</v>
      </c>
      <c r="AD122" s="74" t="s">
        <v>119</v>
      </c>
      <c r="AE122" s="74" t="s">
        <v>119</v>
      </c>
      <c r="AF122" s="74" t="s">
        <v>119</v>
      </c>
      <c r="AG122" s="74" t="s">
        <v>119</v>
      </c>
      <c r="AH122" s="74" t="s">
        <v>119</v>
      </c>
      <c r="AI122" s="74" t="s">
        <v>119</v>
      </c>
      <c r="AJ122" s="74" t="s">
        <v>119</v>
      </c>
      <c r="AK122" s="74" t="s">
        <v>119</v>
      </c>
      <c r="AL122" s="74" t="s">
        <v>119</v>
      </c>
      <c r="AM122" s="74" t="s">
        <v>119</v>
      </c>
      <c r="AN122" s="74" t="s">
        <v>119</v>
      </c>
      <c r="AO122" s="74" t="s">
        <v>119</v>
      </c>
      <c r="AP122" s="74" t="s">
        <v>119</v>
      </c>
      <c r="AQ122" s="74" t="s">
        <v>119</v>
      </c>
      <c r="AR122" s="74" t="s">
        <v>119</v>
      </c>
      <c r="AS122" s="74" t="s">
        <v>119</v>
      </c>
      <c r="AT122" s="74" t="s">
        <v>119</v>
      </c>
      <c r="AU122" s="74" t="s">
        <v>119</v>
      </c>
      <c r="AV122" s="74" t="s">
        <v>119</v>
      </c>
      <c r="AW122" s="74" t="s">
        <v>119</v>
      </c>
      <c r="AX122" s="74" t="s">
        <v>119</v>
      </c>
      <c r="AY122" s="74" t="s">
        <v>119</v>
      </c>
      <c r="AZ122" s="74" t="s">
        <v>119</v>
      </c>
      <c r="BA122" s="74" t="s">
        <v>119</v>
      </c>
      <c r="BB122" s="74" t="s">
        <v>119</v>
      </c>
      <c r="BC122" s="74" t="s">
        <v>119</v>
      </c>
      <c r="BD122" s="74" t="s">
        <v>119</v>
      </c>
      <c r="BE122" s="74" t="s">
        <v>119</v>
      </c>
      <c r="BF122" s="74" t="s">
        <v>119</v>
      </c>
      <c r="BG122" s="74" t="s">
        <v>119</v>
      </c>
      <c r="BH122" s="74" t="s">
        <v>119</v>
      </c>
      <c r="BI122" s="74" t="s">
        <v>119</v>
      </c>
      <c r="BJ122" s="74" t="s">
        <v>119</v>
      </c>
      <c r="BK122" s="74" t="s">
        <v>119</v>
      </c>
      <c r="BL122" s="74" t="s">
        <v>119</v>
      </c>
      <c r="BM122" s="74" t="s">
        <v>119</v>
      </c>
      <c r="BN122" s="74" t="s">
        <v>119</v>
      </c>
    </row>
    <row r="123" spans="1:68">
      <c r="A123" s="124" t="s">
        <v>213</v>
      </c>
      <c r="B123" s="80">
        <v>0</v>
      </c>
      <c r="C123" s="74" t="s">
        <v>119</v>
      </c>
      <c r="D123" s="74" t="s">
        <v>119</v>
      </c>
      <c r="E123" s="74" t="s">
        <v>119</v>
      </c>
      <c r="F123" s="74" t="s">
        <v>119</v>
      </c>
      <c r="G123" s="74">
        <v>0</v>
      </c>
      <c r="H123" s="74">
        <v>0</v>
      </c>
      <c r="I123" s="74" t="s">
        <v>119</v>
      </c>
      <c r="J123" s="74" t="s">
        <v>119</v>
      </c>
      <c r="K123" s="74" t="s">
        <v>119</v>
      </c>
      <c r="L123" s="74" t="s">
        <v>119</v>
      </c>
      <c r="M123" s="74" t="s">
        <v>119</v>
      </c>
      <c r="N123" s="74" t="s">
        <v>119</v>
      </c>
      <c r="O123" s="74" t="s">
        <v>119</v>
      </c>
      <c r="P123" s="74" t="s">
        <v>119</v>
      </c>
      <c r="Q123" s="74" t="s">
        <v>119</v>
      </c>
      <c r="R123" s="74" t="s">
        <v>119</v>
      </c>
      <c r="S123" s="74" t="s">
        <v>119</v>
      </c>
      <c r="T123" s="74" t="s">
        <v>119</v>
      </c>
      <c r="U123" s="74" t="s">
        <v>119</v>
      </c>
      <c r="V123" s="74" t="s">
        <v>119</v>
      </c>
      <c r="W123" s="74" t="s">
        <v>119</v>
      </c>
      <c r="X123" s="74" t="s">
        <v>119</v>
      </c>
      <c r="Y123" s="74" t="s">
        <v>119</v>
      </c>
      <c r="Z123" s="74" t="s">
        <v>119</v>
      </c>
      <c r="AA123" s="74" t="s">
        <v>119</v>
      </c>
      <c r="AB123" s="74" t="s">
        <v>119</v>
      </c>
      <c r="AC123" s="74" t="s">
        <v>119</v>
      </c>
      <c r="AD123" s="74" t="s">
        <v>119</v>
      </c>
      <c r="AE123" s="74" t="s">
        <v>119</v>
      </c>
      <c r="AF123" s="74" t="s">
        <v>119</v>
      </c>
      <c r="AG123" s="74" t="s">
        <v>119</v>
      </c>
      <c r="AH123" s="74" t="s">
        <v>119</v>
      </c>
      <c r="AI123" s="74" t="s">
        <v>119</v>
      </c>
      <c r="AJ123" s="74" t="s">
        <v>119</v>
      </c>
      <c r="AK123" s="74" t="s">
        <v>119</v>
      </c>
      <c r="AL123" s="74" t="s">
        <v>119</v>
      </c>
      <c r="AM123" s="74" t="s">
        <v>119</v>
      </c>
      <c r="AN123" s="74" t="s">
        <v>119</v>
      </c>
      <c r="AO123" s="74" t="s">
        <v>119</v>
      </c>
      <c r="AP123" s="74" t="s">
        <v>119</v>
      </c>
      <c r="AQ123" s="74" t="s">
        <v>119</v>
      </c>
      <c r="AR123" s="74" t="s">
        <v>119</v>
      </c>
      <c r="AS123" s="74" t="s">
        <v>119</v>
      </c>
      <c r="AT123" s="74" t="s">
        <v>119</v>
      </c>
      <c r="AU123" s="74" t="s">
        <v>119</v>
      </c>
      <c r="AV123" s="74" t="s">
        <v>119</v>
      </c>
      <c r="AW123" s="74" t="s">
        <v>119</v>
      </c>
      <c r="AX123" s="74" t="s">
        <v>119</v>
      </c>
      <c r="AY123" s="74" t="s">
        <v>119</v>
      </c>
      <c r="AZ123" s="74" t="s">
        <v>119</v>
      </c>
      <c r="BA123" s="74" t="s">
        <v>119</v>
      </c>
      <c r="BB123" s="74" t="s">
        <v>119</v>
      </c>
      <c r="BC123" s="74" t="s">
        <v>119</v>
      </c>
      <c r="BD123" s="74" t="s">
        <v>119</v>
      </c>
      <c r="BE123" s="74" t="s">
        <v>119</v>
      </c>
      <c r="BF123" s="74" t="s">
        <v>119</v>
      </c>
      <c r="BG123" s="74" t="s">
        <v>119</v>
      </c>
      <c r="BH123" s="74" t="s">
        <v>119</v>
      </c>
      <c r="BI123" s="74" t="s">
        <v>119</v>
      </c>
      <c r="BJ123" s="74" t="s">
        <v>119</v>
      </c>
      <c r="BK123" s="74" t="s">
        <v>119</v>
      </c>
      <c r="BL123" s="74" t="s">
        <v>119</v>
      </c>
      <c r="BM123" s="74" t="s">
        <v>119</v>
      </c>
      <c r="BN123" s="74" t="s">
        <v>119</v>
      </c>
    </row>
    <row r="124" spans="1:68" ht="15">
      <c r="A124" s="125" t="s">
        <v>214</v>
      </c>
      <c r="B124" s="70">
        <v>0</v>
      </c>
      <c r="C124" s="109">
        <v>0</v>
      </c>
      <c r="D124" s="110">
        <v>0</v>
      </c>
      <c r="E124" s="110">
        <v>0</v>
      </c>
      <c r="F124" s="110">
        <v>0</v>
      </c>
      <c r="G124" s="110">
        <v>0</v>
      </c>
      <c r="H124" s="110">
        <v>0</v>
      </c>
      <c r="I124" s="110">
        <v>0</v>
      </c>
      <c r="J124" s="110">
        <v>0</v>
      </c>
      <c r="K124" s="110">
        <v>0</v>
      </c>
      <c r="L124" s="110">
        <v>0</v>
      </c>
      <c r="M124" s="110">
        <v>0</v>
      </c>
      <c r="N124" s="110">
        <v>0</v>
      </c>
      <c r="O124" s="110">
        <v>0</v>
      </c>
      <c r="P124" s="110">
        <v>0</v>
      </c>
      <c r="Q124" s="110">
        <v>0</v>
      </c>
      <c r="R124" s="110">
        <v>0</v>
      </c>
      <c r="S124" s="110">
        <v>0</v>
      </c>
      <c r="T124" s="110">
        <v>0</v>
      </c>
      <c r="U124" s="110">
        <v>0</v>
      </c>
      <c r="V124" s="110">
        <v>0</v>
      </c>
      <c r="W124" s="110">
        <v>0</v>
      </c>
      <c r="X124" s="110">
        <v>0</v>
      </c>
      <c r="Y124" s="110">
        <v>0</v>
      </c>
      <c r="Z124" s="110">
        <v>0</v>
      </c>
      <c r="AA124" s="110">
        <v>0</v>
      </c>
      <c r="AB124" s="110">
        <v>0</v>
      </c>
      <c r="AC124" s="110">
        <v>0</v>
      </c>
      <c r="AD124" s="110">
        <v>0</v>
      </c>
      <c r="AE124" s="110">
        <v>0</v>
      </c>
      <c r="AF124" s="110">
        <v>0</v>
      </c>
      <c r="AG124" s="110">
        <v>0</v>
      </c>
      <c r="AH124" s="110">
        <v>0</v>
      </c>
      <c r="AI124" s="110">
        <v>0</v>
      </c>
      <c r="AJ124" s="110">
        <v>0</v>
      </c>
      <c r="AK124" s="110">
        <v>0</v>
      </c>
      <c r="AL124" s="110">
        <v>0</v>
      </c>
      <c r="AM124" s="110">
        <v>0</v>
      </c>
      <c r="AN124" s="110">
        <v>0</v>
      </c>
      <c r="AO124" s="110">
        <v>0</v>
      </c>
      <c r="AP124" s="110">
        <v>0</v>
      </c>
      <c r="AQ124" s="110">
        <v>0</v>
      </c>
      <c r="AR124" s="110">
        <v>0</v>
      </c>
      <c r="AS124" s="110">
        <v>0</v>
      </c>
      <c r="AT124" s="110">
        <v>0</v>
      </c>
      <c r="AU124" s="110">
        <v>0</v>
      </c>
      <c r="AV124" s="110">
        <v>0</v>
      </c>
      <c r="AW124" s="110">
        <v>0</v>
      </c>
      <c r="AX124" s="110">
        <v>0</v>
      </c>
      <c r="AY124" s="110">
        <v>0</v>
      </c>
      <c r="AZ124" s="110">
        <v>0</v>
      </c>
      <c r="BA124" s="110">
        <v>0</v>
      </c>
      <c r="BB124" s="110">
        <v>0</v>
      </c>
      <c r="BC124" s="110">
        <v>0</v>
      </c>
      <c r="BD124" s="110">
        <v>0</v>
      </c>
      <c r="BE124" s="110">
        <v>0</v>
      </c>
      <c r="BF124" s="110">
        <v>0</v>
      </c>
      <c r="BG124" s="110">
        <v>0</v>
      </c>
      <c r="BH124" s="110">
        <v>0</v>
      </c>
      <c r="BI124" s="110">
        <v>0</v>
      </c>
      <c r="BJ124" s="110">
        <v>0</v>
      </c>
      <c r="BK124" s="110">
        <v>0</v>
      </c>
      <c r="BL124" s="110">
        <v>0</v>
      </c>
      <c r="BM124" s="110" t="s">
        <v>119</v>
      </c>
      <c r="BN124" s="110" t="s">
        <v>119</v>
      </c>
      <c r="BO124" s="87"/>
      <c r="BP124" s="87"/>
    </row>
    <row r="125" spans="1:68">
      <c r="A125" s="124" t="s">
        <v>215</v>
      </c>
      <c r="B125" s="80">
        <v>0</v>
      </c>
      <c r="C125" s="126">
        <v>0</v>
      </c>
      <c r="D125" s="126">
        <v>0</v>
      </c>
      <c r="E125" s="126">
        <v>0</v>
      </c>
      <c r="F125" s="126">
        <v>0</v>
      </c>
      <c r="G125" s="126">
        <v>0</v>
      </c>
      <c r="H125" s="126">
        <v>0</v>
      </c>
      <c r="I125" s="126">
        <v>0</v>
      </c>
      <c r="J125" s="126">
        <v>0</v>
      </c>
      <c r="K125" s="126">
        <v>0</v>
      </c>
      <c r="L125" s="126">
        <v>0</v>
      </c>
      <c r="M125" s="126">
        <v>0</v>
      </c>
      <c r="N125" s="126">
        <v>0</v>
      </c>
      <c r="O125" s="126">
        <v>0</v>
      </c>
      <c r="P125" s="126">
        <v>0</v>
      </c>
      <c r="Q125" s="126">
        <v>0</v>
      </c>
      <c r="R125" s="126">
        <v>0</v>
      </c>
      <c r="S125" s="126">
        <v>0</v>
      </c>
      <c r="T125" s="126">
        <v>0</v>
      </c>
      <c r="U125" s="126">
        <v>0</v>
      </c>
      <c r="V125" s="126">
        <v>0</v>
      </c>
      <c r="W125" s="126">
        <v>0</v>
      </c>
      <c r="X125" s="126">
        <v>0</v>
      </c>
      <c r="Y125" s="126">
        <v>0</v>
      </c>
      <c r="Z125" s="126">
        <v>0</v>
      </c>
      <c r="AA125" s="126">
        <v>0</v>
      </c>
      <c r="AB125" s="126">
        <v>0</v>
      </c>
      <c r="AC125" s="126">
        <v>0</v>
      </c>
      <c r="AD125" s="126">
        <v>0</v>
      </c>
      <c r="AE125" s="126">
        <v>0</v>
      </c>
      <c r="AF125" s="126">
        <v>0</v>
      </c>
      <c r="AG125" s="126">
        <v>0</v>
      </c>
      <c r="AH125" s="126">
        <v>0</v>
      </c>
      <c r="AI125" s="126">
        <v>0</v>
      </c>
      <c r="AJ125" s="126">
        <v>0</v>
      </c>
      <c r="AK125" s="126">
        <v>0</v>
      </c>
      <c r="AL125" s="126">
        <v>0</v>
      </c>
      <c r="AM125" s="126">
        <v>0</v>
      </c>
      <c r="AN125" s="126">
        <v>0</v>
      </c>
      <c r="AO125" s="126">
        <v>0</v>
      </c>
      <c r="AP125" s="126">
        <v>0</v>
      </c>
      <c r="AQ125" s="126">
        <v>0</v>
      </c>
      <c r="AR125" s="126">
        <v>0</v>
      </c>
      <c r="AS125" s="126">
        <v>0</v>
      </c>
      <c r="AT125" s="126">
        <v>0</v>
      </c>
      <c r="AU125" s="126">
        <v>0</v>
      </c>
      <c r="AV125" s="126">
        <v>0</v>
      </c>
      <c r="AW125" s="126">
        <v>0</v>
      </c>
      <c r="AX125" s="126">
        <v>0</v>
      </c>
      <c r="AY125" s="126">
        <v>0</v>
      </c>
      <c r="AZ125" s="126">
        <v>0</v>
      </c>
      <c r="BA125" s="126">
        <v>0</v>
      </c>
      <c r="BB125" s="126">
        <v>0</v>
      </c>
      <c r="BC125" s="126">
        <v>0</v>
      </c>
      <c r="BD125" s="126">
        <v>0</v>
      </c>
      <c r="BE125" s="126">
        <v>0</v>
      </c>
      <c r="BF125" s="126">
        <v>0</v>
      </c>
      <c r="BG125" s="126">
        <v>0</v>
      </c>
      <c r="BH125" s="126">
        <v>0</v>
      </c>
      <c r="BI125" s="126">
        <v>0</v>
      </c>
      <c r="BJ125" s="126">
        <v>0</v>
      </c>
      <c r="BK125" s="126">
        <v>0</v>
      </c>
      <c r="BL125" s="126">
        <v>0</v>
      </c>
      <c r="BM125" s="126" t="s">
        <v>119</v>
      </c>
      <c r="BN125" s="126" t="s">
        <v>119</v>
      </c>
    </row>
    <row r="126" spans="1:68">
      <c r="A126" s="1"/>
      <c r="B126" s="1"/>
      <c r="C126" s="4"/>
      <c r="D126" s="1"/>
      <c r="E126" s="1"/>
      <c r="F126" s="1"/>
      <c r="G126" s="1"/>
      <c r="H126" s="1"/>
      <c r="I126" s="1"/>
      <c r="J126" s="1"/>
      <c r="K126" s="1"/>
      <c r="L126" s="1"/>
      <c r="M126" s="1"/>
      <c r="N126" s="1"/>
      <c r="O126" s="1"/>
      <c r="P126" s="1"/>
      <c r="Q126" s="1"/>
      <c r="R126" s="1"/>
      <c r="S126" s="1"/>
      <c r="T126" s="1"/>
      <c r="U126" s="127"/>
      <c r="V126" s="127"/>
      <c r="W126" s="127"/>
      <c r="X126" s="127"/>
      <c r="Y126" s="127"/>
      <c r="Z126" s="127"/>
      <c r="AA126" s="127"/>
      <c r="AB126" s="127"/>
      <c r="AC126" s="127"/>
      <c r="AD126" s="127"/>
      <c r="AE126" s="127"/>
      <c r="AF126" s="127"/>
      <c r="AG126" s="127"/>
      <c r="AH126" s="127"/>
      <c r="AI126" s="127"/>
      <c r="AJ126" s="127"/>
      <c r="AK126" s="127"/>
      <c r="AL126" s="127"/>
      <c r="AM126" s="127"/>
      <c r="AN126" s="127"/>
      <c r="AO126" s="127"/>
      <c r="AP126" s="127"/>
      <c r="AQ126" s="127"/>
      <c r="AR126" s="127"/>
      <c r="AS126" s="127"/>
      <c r="AT126" s="127"/>
      <c r="AU126" s="127"/>
      <c r="AV126" s="127"/>
      <c r="AW126" s="127"/>
      <c r="AX126" s="127"/>
      <c r="AY126" s="127"/>
      <c r="AZ126" s="127"/>
      <c r="BA126" s="127"/>
      <c r="BB126" s="127"/>
      <c r="BC126" s="127"/>
      <c r="BD126" s="127"/>
      <c r="BE126" s="127"/>
      <c r="BF126" s="127"/>
      <c r="BG126" s="127"/>
      <c r="BH126" s="127"/>
      <c r="BI126" s="127"/>
      <c r="BJ126" s="127"/>
      <c r="BK126" s="127"/>
      <c r="BL126" s="127"/>
      <c r="BM126" s="127"/>
      <c r="BN126" s="127"/>
    </row>
    <row r="127" spans="1:68" ht="16.5">
      <c r="A127" s="29" t="s">
        <v>216</v>
      </c>
      <c r="B127" s="30"/>
      <c r="C127" s="30"/>
      <c r="D127" s="30"/>
      <c r="E127" s="30"/>
      <c r="F127" s="30"/>
      <c r="G127" s="30"/>
      <c r="H127" s="30"/>
      <c r="I127" s="30"/>
      <c r="J127" s="30"/>
      <c r="K127" s="30"/>
      <c r="L127" s="30"/>
      <c r="M127" s="30"/>
      <c r="N127" s="30"/>
      <c r="O127" s="30"/>
      <c r="P127" s="30"/>
      <c r="Q127" s="30"/>
      <c r="R127" s="30"/>
      <c r="S127" s="30"/>
      <c r="T127" s="30"/>
      <c r="U127" s="128"/>
      <c r="V127" s="128"/>
      <c r="W127" s="128"/>
      <c r="X127" s="128"/>
      <c r="Y127" s="128"/>
      <c r="Z127" s="128"/>
      <c r="AA127" s="128"/>
      <c r="AB127" s="128"/>
      <c r="AC127" s="128"/>
      <c r="AD127" s="128"/>
      <c r="AE127" s="128"/>
      <c r="AF127" s="128"/>
      <c r="AG127" s="128"/>
      <c r="AH127" s="128"/>
      <c r="AI127" s="128"/>
      <c r="AJ127" s="128"/>
      <c r="AK127" s="128"/>
      <c r="AL127" s="128"/>
      <c r="AM127" s="128"/>
      <c r="AN127" s="128"/>
      <c r="AO127" s="128"/>
      <c r="AP127" s="128"/>
      <c r="AQ127" s="128"/>
      <c r="AR127" s="128"/>
      <c r="AS127" s="128"/>
      <c r="AT127" s="128"/>
      <c r="AU127" s="128"/>
      <c r="AV127" s="128"/>
      <c r="AW127" s="128"/>
      <c r="AX127" s="128"/>
      <c r="AY127" s="128"/>
      <c r="AZ127" s="128"/>
      <c r="BA127" s="128"/>
      <c r="BB127" s="128"/>
      <c r="BC127" s="128"/>
      <c r="BD127" s="128"/>
      <c r="BE127" s="128"/>
      <c r="BF127" s="128"/>
      <c r="BG127" s="128"/>
      <c r="BH127" s="128"/>
      <c r="BI127" s="128"/>
      <c r="BJ127" s="128"/>
      <c r="BK127" s="128"/>
      <c r="BL127" s="128"/>
      <c r="BM127" s="128"/>
      <c r="BN127" s="128"/>
    </row>
    <row r="128" spans="1:68" ht="15">
      <c r="A128" s="129" t="s">
        <v>217</v>
      </c>
      <c r="B128" s="70">
        <v>0</v>
      </c>
      <c r="C128" s="72"/>
      <c r="D128" s="72"/>
      <c r="E128" s="72"/>
      <c r="F128" s="72"/>
      <c r="G128" s="72"/>
      <c r="H128" s="72"/>
      <c r="I128" s="72"/>
      <c r="J128" s="72"/>
      <c r="K128" s="72"/>
      <c r="L128" s="72"/>
      <c r="M128" s="72"/>
      <c r="N128" s="72"/>
      <c r="O128" s="72"/>
      <c r="P128" s="72"/>
      <c r="Q128" s="72"/>
      <c r="R128" s="72"/>
      <c r="S128" s="72"/>
      <c r="T128" s="72"/>
      <c r="U128" s="72"/>
      <c r="V128" s="72"/>
      <c r="W128" s="72"/>
      <c r="X128" s="72"/>
      <c r="Y128" s="72"/>
      <c r="Z128" s="72"/>
      <c r="AA128" s="72"/>
      <c r="AB128" s="72"/>
      <c r="AC128" s="72"/>
      <c r="AD128" s="72"/>
      <c r="AE128" s="72"/>
      <c r="AF128" s="72"/>
      <c r="AG128" s="72"/>
      <c r="AH128" s="72"/>
      <c r="AI128" s="72"/>
      <c r="AJ128" s="72"/>
      <c r="AK128" s="72"/>
      <c r="AL128" s="72"/>
      <c r="AM128" s="72"/>
      <c r="AN128" s="72"/>
      <c r="AO128" s="72"/>
      <c r="AP128" s="72"/>
      <c r="AQ128" s="72"/>
      <c r="AR128" s="72"/>
      <c r="AS128" s="72"/>
      <c r="AT128" s="72"/>
      <c r="AU128" s="72"/>
      <c r="AV128" s="72"/>
      <c r="AW128" s="72"/>
      <c r="AX128" s="72"/>
      <c r="AY128" s="72"/>
      <c r="AZ128" s="72"/>
      <c r="BA128" s="72"/>
      <c r="BB128" s="72"/>
      <c r="BC128" s="72"/>
      <c r="BD128" s="72"/>
      <c r="BE128" s="72"/>
      <c r="BF128" s="72"/>
      <c r="BG128" s="72"/>
      <c r="BH128" s="72"/>
      <c r="BI128" s="72"/>
      <c r="BJ128" s="72"/>
      <c r="BK128" s="72"/>
      <c r="BL128" s="72"/>
      <c r="BM128" s="72"/>
      <c r="BN128" s="72"/>
    </row>
    <row r="129" spans="1:66" ht="15">
      <c r="A129" s="85" t="s">
        <v>218</v>
      </c>
      <c r="B129" s="70">
        <v>0</v>
      </c>
      <c r="C129" s="93">
        <v>0</v>
      </c>
      <c r="D129" s="93">
        <v>0</v>
      </c>
      <c r="E129" s="93">
        <v>0</v>
      </c>
      <c r="F129" s="93">
        <v>0</v>
      </c>
      <c r="G129" s="93">
        <v>0</v>
      </c>
      <c r="H129" s="93">
        <v>0</v>
      </c>
      <c r="I129" s="93">
        <v>0</v>
      </c>
      <c r="J129" s="93">
        <v>0</v>
      </c>
      <c r="K129" s="93">
        <v>0</v>
      </c>
      <c r="L129" s="93">
        <v>0</v>
      </c>
      <c r="M129" s="93">
        <v>0</v>
      </c>
      <c r="N129" s="93">
        <v>0</v>
      </c>
      <c r="O129" s="93">
        <v>0</v>
      </c>
      <c r="P129" s="93">
        <v>0</v>
      </c>
      <c r="Q129" s="93">
        <v>0</v>
      </c>
      <c r="R129" s="93">
        <v>0</v>
      </c>
      <c r="S129" s="93">
        <v>0</v>
      </c>
      <c r="T129" s="93">
        <v>0</v>
      </c>
      <c r="U129" s="93">
        <v>0</v>
      </c>
      <c r="V129" s="93">
        <v>0</v>
      </c>
      <c r="W129" s="93">
        <v>0</v>
      </c>
      <c r="X129" s="93">
        <v>0</v>
      </c>
      <c r="Y129" s="93">
        <v>0</v>
      </c>
      <c r="Z129" s="93">
        <v>0</v>
      </c>
      <c r="AA129" s="93">
        <v>0</v>
      </c>
      <c r="AB129" s="93">
        <v>0</v>
      </c>
      <c r="AC129" s="93">
        <v>0</v>
      </c>
      <c r="AD129" s="93">
        <v>0</v>
      </c>
      <c r="AE129" s="93">
        <v>0</v>
      </c>
      <c r="AF129" s="93">
        <v>0</v>
      </c>
      <c r="AG129" s="93">
        <v>0</v>
      </c>
      <c r="AH129" s="93">
        <v>0</v>
      </c>
      <c r="AI129" s="93">
        <v>0</v>
      </c>
      <c r="AJ129" s="93">
        <v>0</v>
      </c>
      <c r="AK129" s="93">
        <v>0</v>
      </c>
      <c r="AL129" s="93">
        <v>0</v>
      </c>
      <c r="AM129" s="93">
        <v>0</v>
      </c>
      <c r="AN129" s="93">
        <v>0</v>
      </c>
      <c r="AO129" s="93">
        <v>0</v>
      </c>
      <c r="AP129" s="93">
        <v>0</v>
      </c>
      <c r="AQ129" s="93">
        <v>0</v>
      </c>
      <c r="AR129" s="93">
        <v>0</v>
      </c>
      <c r="AS129" s="93">
        <v>0</v>
      </c>
      <c r="AT129" s="93">
        <v>0</v>
      </c>
      <c r="AU129" s="93">
        <v>0</v>
      </c>
      <c r="AV129" s="93">
        <v>0</v>
      </c>
      <c r="AW129" s="93">
        <v>0</v>
      </c>
      <c r="AX129" s="93">
        <v>0</v>
      </c>
      <c r="AY129" s="93">
        <v>0</v>
      </c>
      <c r="AZ129" s="93">
        <v>0</v>
      </c>
      <c r="BA129" s="93">
        <v>0</v>
      </c>
      <c r="BB129" s="93">
        <v>0</v>
      </c>
      <c r="BC129" s="93">
        <v>0</v>
      </c>
      <c r="BD129" s="93">
        <v>0</v>
      </c>
      <c r="BE129" s="93">
        <v>0</v>
      </c>
      <c r="BF129" s="93">
        <v>0</v>
      </c>
      <c r="BG129" s="93">
        <v>0</v>
      </c>
      <c r="BH129" s="93">
        <v>0</v>
      </c>
      <c r="BI129" s="93">
        <v>0</v>
      </c>
      <c r="BJ129" s="93">
        <v>0</v>
      </c>
      <c r="BK129" s="93">
        <v>0</v>
      </c>
      <c r="BL129" s="93">
        <v>0</v>
      </c>
      <c r="BM129" s="93" t="s">
        <v>119</v>
      </c>
      <c r="BN129" s="93" t="s">
        <v>119</v>
      </c>
    </row>
    <row r="130" spans="1:66" ht="15">
      <c r="A130" s="129" t="s">
        <v>219</v>
      </c>
      <c r="B130" s="121">
        <v>0</v>
      </c>
      <c r="C130" s="113"/>
      <c r="D130" s="113"/>
      <c r="E130" s="113"/>
      <c r="F130" s="113"/>
      <c r="G130" s="113"/>
      <c r="H130" s="113"/>
      <c r="I130" s="113"/>
      <c r="J130" s="113"/>
      <c r="K130" s="113"/>
      <c r="L130" s="113"/>
    </row>
    <row r="131" spans="1:66" ht="15">
      <c r="A131" s="129" t="s">
        <v>220</v>
      </c>
      <c r="B131" s="121">
        <v>0</v>
      </c>
      <c r="C131" s="113"/>
      <c r="D131" s="113"/>
      <c r="E131" s="113"/>
      <c r="F131" s="113"/>
      <c r="G131" s="113"/>
      <c r="H131" s="113"/>
      <c r="I131" s="113"/>
      <c r="J131" s="113"/>
      <c r="K131" s="113"/>
      <c r="L131" s="113"/>
    </row>
  </sheetData>
  <mergeCells count="6">
    <mergeCell ref="D2:D4"/>
    <mergeCell ref="A36:B38"/>
    <mergeCell ref="C18:I24"/>
    <mergeCell ref="C26:I27"/>
    <mergeCell ref="C28:I28"/>
    <mergeCell ref="C29:I3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12201A339B2D68458F7DEFF9A7B0708D" ma:contentTypeVersion="12" ma:contentTypeDescription="Crear nuevo documento." ma:contentTypeScope="" ma:versionID="b97dc2eae381b97f58a3b5fd93b70907">
  <xsd:schema xmlns:xsd="http://www.w3.org/2001/XMLSchema" xmlns:xs="http://www.w3.org/2001/XMLSchema" xmlns:p="http://schemas.microsoft.com/office/2006/metadata/properties" xmlns:ns2="045976cc-65c4-48a0-befa-adf0ce52b665" xmlns:ns3="db3a14b4-76de-4728-b09e-d1089db2d93b" targetNamespace="http://schemas.microsoft.com/office/2006/metadata/properties" ma:root="true" ma:fieldsID="48c97b06c8df702a9c40113344a3b195" ns2:_="" ns3:_="">
    <xsd:import namespace="045976cc-65c4-48a0-befa-adf0ce52b665"/>
    <xsd:import namespace="db3a14b4-76de-4728-b09e-d1089db2d93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Instruccion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45976cc-65c4-48a0-befa-adf0ce52b66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dea7e4b4-080f-4af5-898c-d5b6bd791efa"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Instrucciones" ma:index="19" nillable="true" ma:displayName="Instrucciones" ma:format="Dropdown" ma:internalName="Instrucciones">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b3a14b4-76de-4728-b09e-d1089db2d93b"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e69dfe7-07e2-4c86-9c3a-a3effcdf215c}" ma:internalName="TaxCatchAll" ma:showField="CatchAllData" ma:web="db3a14b4-76de-4728-b09e-d1089db2d93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045976cc-65c4-48a0-befa-adf0ce52b665">
      <Terms xmlns="http://schemas.microsoft.com/office/infopath/2007/PartnerControls"/>
    </lcf76f155ced4ddcb4097134ff3c332f>
    <Instrucciones xmlns="045976cc-65c4-48a0-befa-adf0ce52b665" xsi:nil="true"/>
    <TaxCatchAll xmlns="db3a14b4-76de-4728-b09e-d1089db2d93b" xsi:nil="true"/>
  </documentManagement>
</p:properties>
</file>

<file path=customXml/itemProps1.xml><?xml version="1.0" encoding="utf-8"?>
<ds:datastoreItem xmlns:ds="http://schemas.openxmlformats.org/officeDocument/2006/customXml" ds:itemID="{AD9C0D6A-D7F9-470A-B22F-C09E9B7482DF}"/>
</file>

<file path=customXml/itemProps2.xml><?xml version="1.0" encoding="utf-8"?>
<ds:datastoreItem xmlns:ds="http://schemas.openxmlformats.org/officeDocument/2006/customXml" ds:itemID="{AECFC5DE-EF46-4AC1-8726-BA74252E0F29}"/>
</file>

<file path=customXml/itemProps3.xml><?xml version="1.0" encoding="utf-8"?>
<ds:datastoreItem xmlns:ds="http://schemas.openxmlformats.org/officeDocument/2006/customXml" ds:itemID="{C6A34DCC-B9BB-4C21-8A57-64F893394306}"/>
</file>

<file path=docMetadata/LabelInfo.xml><?xml version="1.0" encoding="utf-8"?>
<clbl:labelList xmlns:clbl="http://schemas.microsoft.com/office/2020/mipLabelMetadata">
  <clbl:label id="{ee255aed-7de2-497a-9b96-4de850d7aec7}" enabled="1" method="Privileged" siteId="{8c4b47b5-ea35-4370-817f-95066d4f8467}" contentBits="2" removed="0"/>
</clbl:labelList>
</file>

<file path=docProps/app.xml><?xml version="1.0" encoding="utf-8"?>
<Properties xmlns="http://schemas.openxmlformats.org/officeDocument/2006/extended-properties" xmlns:vt="http://schemas.openxmlformats.org/officeDocument/2006/docPropsVTypes">
  <Application>Microsoft Excel Online</Application>
  <Manager/>
  <Company>Cassa Depositi e Prestiti spa</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Cassa Depositi e Prestiti</dc:creator>
  <cp:keywords/>
  <dc:description/>
  <cp:lastModifiedBy>LEANDRO HIGUERUELA JAROSO</cp:lastModifiedBy>
  <cp:revision/>
  <dcterms:created xsi:type="dcterms:W3CDTF">2025-04-23T15:54:43Z</dcterms:created>
  <dcterms:modified xsi:type="dcterms:W3CDTF">2025-10-31T12:56:25Z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0x01010012201A339B2D68458F7DEFF9A7B0708D</vt:lpwstr>
  </property>
  <property fmtid="{D5CDD505-2E9C-101B-9397-08002B2CF9AE}" pid="3" name="MediaServiceImageTags">
    <vt:lpwstr/>
  </property>
  <property fmtid="{D5CDD505-2E9C-101B-9397-08002B2CF9AE}" pid="4" name="MSIP_Label_a6175487-42af-4492-84fe-2b4054e011bd_Enabled">
    <vt:lpwstr>true</vt:lpwstr>
  </property>
  <property fmtid="{D5CDD505-2E9C-101B-9397-08002B2CF9AE}" pid="5" name="MSIP_Label_a6175487-42af-4492-84fe-2b4054e011bd_SetDate">
    <vt:lpwstr>2025-05-12T15:24:50Z</vt:lpwstr>
  </property>
  <property fmtid="{D5CDD505-2E9C-101B-9397-08002B2CF9AE}" pid="6" name="MSIP_Label_a6175487-42af-4492-84fe-2b4054e011bd_Method">
    <vt:lpwstr>Privileged</vt:lpwstr>
  </property>
  <property fmtid="{D5CDD505-2E9C-101B-9397-08002B2CF9AE}" pid="7" name="MSIP_Label_a6175487-42af-4492-84fe-2b4054e011bd_Name">
    <vt:lpwstr>Public</vt:lpwstr>
  </property>
  <property fmtid="{D5CDD505-2E9C-101B-9397-08002B2CF9AE}" pid="8" name="MSIP_Label_a6175487-42af-4492-84fe-2b4054e011bd_SiteId">
    <vt:lpwstr>76e3e3ff-fce0-45ec-a946-bc44d69a9b7e</vt:lpwstr>
  </property>
  <property fmtid="{D5CDD505-2E9C-101B-9397-08002B2CF9AE}" pid="9" name="MSIP_Label_a6175487-42af-4492-84fe-2b4054e011bd_ActionId">
    <vt:lpwstr>4f36eeec-7f13-4dee-a214-cdde81a7385f</vt:lpwstr>
  </property>
  <property fmtid="{D5CDD505-2E9C-101B-9397-08002B2CF9AE}" pid="10" name="MSIP_Label_a6175487-42af-4492-84fe-2b4054e011bd_ContentBits">
    <vt:lpwstr>0</vt:lpwstr>
  </property>
  <property fmtid="{D5CDD505-2E9C-101B-9397-08002B2CF9AE}" pid="11" name="MSIP_Label_a6175487-42af-4492-84fe-2b4054e011bd_Tag">
    <vt:lpwstr>10, 0, 1, 1</vt:lpwstr>
  </property>
  <property fmtid="{D5CDD505-2E9C-101B-9397-08002B2CF9AE}" pid="12" name="MSIP_Label_6bd9ddd1-4d20-43f6-abfa-fc3c07406f94_Enabled">
    <vt:lpwstr>true</vt:lpwstr>
  </property>
  <property fmtid="{D5CDD505-2E9C-101B-9397-08002B2CF9AE}" pid="13" name="MSIP_Label_6bd9ddd1-4d20-43f6-abfa-fc3c07406f94_SetDate">
    <vt:lpwstr>2025-05-16T10:39:52Z</vt:lpwstr>
  </property>
  <property fmtid="{D5CDD505-2E9C-101B-9397-08002B2CF9AE}" pid="14" name="MSIP_Label_6bd9ddd1-4d20-43f6-abfa-fc3c07406f94_Method">
    <vt:lpwstr>Standard</vt:lpwstr>
  </property>
  <property fmtid="{D5CDD505-2E9C-101B-9397-08002B2CF9AE}" pid="15" name="MSIP_Label_6bd9ddd1-4d20-43f6-abfa-fc3c07406f94_Name">
    <vt:lpwstr>Commission Use</vt:lpwstr>
  </property>
  <property fmtid="{D5CDD505-2E9C-101B-9397-08002B2CF9AE}" pid="16" name="MSIP_Label_6bd9ddd1-4d20-43f6-abfa-fc3c07406f94_SiteId">
    <vt:lpwstr>b24c8b06-522c-46fe-9080-70926f8dddb1</vt:lpwstr>
  </property>
  <property fmtid="{D5CDD505-2E9C-101B-9397-08002B2CF9AE}" pid="17" name="MSIP_Label_6bd9ddd1-4d20-43f6-abfa-fc3c07406f94_ActionId">
    <vt:lpwstr>328febfa-f77c-458a-bc95-bbfdefc84548</vt:lpwstr>
  </property>
  <property fmtid="{D5CDD505-2E9C-101B-9397-08002B2CF9AE}" pid="18" name="MSIP_Label_6bd9ddd1-4d20-43f6-abfa-fc3c07406f94_ContentBits">
    <vt:lpwstr>0</vt:lpwstr>
  </property>
</Properties>
</file>